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0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<sst xmlns="http://schemas.openxmlformats.org/spreadsheetml/2006/main" count="278" uniqueCount="278">
  <si>
    <t>CONTO</t>
  </si>
  <si>
    <t>Anno in corso</t>
  </si>
  <si>
    <t>Anno precedente</t>
  </si>
  <si>
    <t xml:space="preserve">     A) VALORE DELLA PRODUZIONE</t>
  </si>
  <si>
    <t xml:space="preserve">          I) Ricavi delle vendite e delle prest.</t>
  </si>
  <si>
    <t xml:space="preserve">               R.S.A.</t>
  </si>
  <si>
    <t xml:space="preserve">                    Retta sanitaria</t>
  </si>
  <si>
    <t xml:space="preserve">                         Retta sanitaria Ospiti P.A.T.</t>
  </si>
  <si>
    <t xml:space="preserve">                         Retta sanitaria Ospiti fuori P.A.T.</t>
  </si>
  <si>
    <t xml:space="preserve">                    Retta alberghiera</t>
  </si>
  <si>
    <t xml:space="preserve">                         Retta alberghiera Ospiti P.A.T.</t>
  </si>
  <si>
    <t xml:space="preserve">                         Retta alberghiera Ospiti fuori P.A.T.</t>
  </si>
  <si>
    <t xml:space="preserve">                         Tariffa prest. aggiuntive R.S.A.</t>
  </si>
  <si>
    <t xml:space="preserve">               Casa di soggiorno</t>
  </si>
  <si>
    <t xml:space="preserve">                    Casa di soggiorno</t>
  </si>
  <si>
    <t xml:space="preserve">                         Retta alberghiera Ospiti</t>
  </si>
  <si>
    <t xml:space="preserve">                         Tariffa prest. aggiuntive C.S.</t>
  </si>
  <si>
    <t xml:space="preserve">               Centro Diurno</t>
  </si>
  <si>
    <t xml:space="preserve">                    Centro Diurno</t>
  </si>
  <si>
    <t xml:space="preserve">                         Tariffa trasporto Centro Diurno</t>
  </si>
  <si>
    <t xml:space="preserve">                         Tariffa prest. aggiuntive C.D.</t>
  </si>
  <si>
    <t xml:space="preserve">                         Tariffa socio san. utenti Centro Diurno</t>
  </si>
  <si>
    <t xml:space="preserve">                         Tariffa Centro Diurno a pagamento</t>
  </si>
  <si>
    <t xml:space="preserve">               Servizio pasti</t>
  </si>
  <si>
    <t xml:space="preserve">                    Pasti convenzionati</t>
  </si>
  <si>
    <t xml:space="preserve">                         Tariffa pasti esterni Comunità di Valle</t>
  </si>
  <si>
    <t xml:space="preserve">                         Tariffa pasti esterni Lab. Sociale</t>
  </si>
  <si>
    <t xml:space="preserve">                         Tariffa pasti esterni CS4</t>
  </si>
  <si>
    <t xml:space="preserve">                         Tariffa pasti esterni Cooperative</t>
  </si>
  <si>
    <t xml:space="preserve">                    Pasti privati</t>
  </si>
  <si>
    <t xml:space="preserve">                         Rifusione pasti personale</t>
  </si>
  <si>
    <t xml:space="preserve">                         Rifusione pasti parenti</t>
  </si>
  <si>
    <t xml:space="preserve">                         Pasti diversi</t>
  </si>
  <si>
    <t xml:space="preserve">               Servizi ambulatoriali</t>
  </si>
  <si>
    <t xml:space="preserve">                    Attività ambulatoriali per esterni</t>
  </si>
  <si>
    <t xml:space="preserve">                         Tariffa att. riabilitative per esterni</t>
  </si>
  <si>
    <t xml:space="preserve">                         Tariffa att. odontoiatriche per esterni</t>
  </si>
  <si>
    <t xml:space="preserve">                         Tariffa att. podologiche per esterni</t>
  </si>
  <si>
    <t xml:space="preserve">               Servizi domiciliari</t>
  </si>
  <si>
    <t xml:space="preserve">                    Attitività domiciliari</t>
  </si>
  <si>
    <t xml:space="preserve">                         Tariffa prest. inferm. a domicilio</t>
  </si>
  <si>
    <t xml:space="preserve">                         Tariffa prest. fisiot. a domicilio</t>
  </si>
  <si>
    <t xml:space="preserve">          V) Altri ricavi e proventi</t>
  </si>
  <si>
    <t xml:space="preserve">               Contributi</t>
  </si>
  <si>
    <t xml:space="preserve">                    Contributi in c/capitale</t>
  </si>
  <si>
    <t xml:space="preserve">                         Contributi P.A.T. c/fabbricati</t>
  </si>
  <si>
    <t xml:space="preserve">                         Contributi P.A.T. c/attrezzature</t>
  </si>
  <si>
    <t xml:space="preserve">                         Contributi altri Enti</t>
  </si>
  <si>
    <t xml:space="preserve">                    Contributi diversi</t>
  </si>
  <si>
    <t xml:space="preserve">                         Finanziamento progetti</t>
  </si>
  <si>
    <t xml:space="preserve">               Altri ricavi e proventi</t>
  </si>
  <si>
    <t xml:space="preserve">                    Rimborsi spese personale</t>
  </si>
  <si>
    <t xml:space="preserve">                         Rimborso assicurazione INAIL</t>
  </si>
  <si>
    <t xml:space="preserve">                         Rimborso personale a scavalco</t>
  </si>
  <si>
    <t xml:space="preserve">                         Finanziamento SANIFONDS</t>
  </si>
  <si>
    <t xml:space="preserve">                         Finanziamento PAT rinnovo contrattuale</t>
  </si>
  <si>
    <t xml:space="preserve">                    Rimborsi spese</t>
  </si>
  <si>
    <t xml:space="preserve">                         Rimborso spese farmaci e ossigeno</t>
  </si>
  <si>
    <t xml:space="preserve">                         Rimborso spese presidi sanitari</t>
  </si>
  <si>
    <t xml:space="preserve">                         Rimborso spese varie</t>
  </si>
  <si>
    <t xml:space="preserve">                         Rimborso acquisto farmaci</t>
  </si>
  <si>
    <t xml:space="preserve">                         Rimborso spese ass. medico-generica</t>
  </si>
  <si>
    <t xml:space="preserve">                         Rimborso danni Ospiti</t>
  </si>
  <si>
    <t xml:space="preserve">                         Rimborso spese utilizzo sale</t>
  </si>
  <si>
    <t xml:space="preserve">                         Rimborso da assicurazione</t>
  </si>
  <si>
    <t xml:space="preserve">                         Rimborso spese bollo</t>
  </si>
  <si>
    <t xml:space="preserve">                    Ricavi diversi</t>
  </si>
  <si>
    <t xml:space="preserve">                         Quote adesione a concorsi</t>
  </si>
  <si>
    <t xml:space="preserve">                         Ricavi diversi</t>
  </si>
  <si>
    <t xml:space="preserve">                         Arrotondamenti attivi</t>
  </si>
  <si>
    <t xml:space="preserve">                         Quota adesione convegni e corsi di form.</t>
  </si>
  <si>
    <t xml:space="preserve">                         Sopravv. attive in gestione ordinaria</t>
  </si>
  <si>
    <t xml:space="preserve">                         Lasciti e donazioni</t>
  </si>
  <si>
    <t xml:space="preserve">     B) COSTI DELLA PRODUZIONE</t>
  </si>
  <si>
    <t xml:space="preserve">          I) Consumo di beni e materiali</t>
  </si>
  <si>
    <t xml:space="preserve">               Acquisto di beni</t>
  </si>
  <si>
    <t xml:space="preserve">                    Acq. beni sanitario assistenziali</t>
  </si>
  <si>
    <t xml:space="preserve">                         Farmaci e materiale sanitario</t>
  </si>
  <si>
    <t xml:space="preserve">                         Presidi per incontinenza</t>
  </si>
  <si>
    <t xml:space="preserve">                         Prodotti per igiene personale</t>
  </si>
  <si>
    <t xml:space="preserve">                         Attrezzature sanitarie e assistenziali</t>
  </si>
  <si>
    <t xml:space="preserve">                         Fornitura farmaci e ossigeno APSS</t>
  </si>
  <si>
    <t xml:space="preserve">                         Fornitura presidi sanitari APSS</t>
  </si>
  <si>
    <t xml:space="preserve">                    Acq. beni alberghieri</t>
  </si>
  <si>
    <t xml:space="preserve">                         Generi alimentari</t>
  </si>
  <si>
    <t xml:space="preserve">                         Detersivi e mat. pulizia locali e cucina</t>
  </si>
  <si>
    <t xml:space="preserve">                         Detersivi per lavanderia</t>
  </si>
  <si>
    <t xml:space="preserve">                         Stoviglie e articoli cucina</t>
  </si>
  <si>
    <t xml:space="preserve">                         Biancheria effetti letterecci tovagliato</t>
  </si>
  <si>
    <t xml:space="preserve">                         Attrezzature e materiale vario</t>
  </si>
  <si>
    <t xml:space="preserve">                    Acquisti diversi</t>
  </si>
  <si>
    <t xml:space="preserve">                         Materiale manutenzione varia</t>
  </si>
  <si>
    <t xml:space="preserve">                         Divise per il personale</t>
  </si>
  <si>
    <t xml:space="preserve">                         Carburante e lubrificanti</t>
  </si>
  <si>
    <t xml:space="preserve">                         Cancelleria</t>
  </si>
  <si>
    <t xml:space="preserve">                         Acquisti diversi</t>
  </si>
  <si>
    <t xml:space="preserve">                         Acquisti e spese per attività animative</t>
  </si>
  <si>
    <t xml:space="preserve">                         Acquisti diversi per Centro Diurno</t>
  </si>
  <si>
    <t xml:space="preserve">               Variazioni delle rimanenze</t>
  </si>
  <si>
    <t xml:space="preserve">                    Rimanenze farmaci e materiale sanitario</t>
  </si>
  <si>
    <t xml:space="preserve">                         Rim. iniziali farmaci e mat. sanitario</t>
  </si>
  <si>
    <t xml:space="preserve">                         Rim. finali farmaci e mat. sanitario</t>
  </si>
  <si>
    <t xml:space="preserve">                    Rimanenze presidi incontinenza</t>
  </si>
  <si>
    <t xml:space="preserve">                         Rim. iniziali presidi incontinenza</t>
  </si>
  <si>
    <t xml:space="preserve">                         Rim. finali presidi incontinenza</t>
  </si>
  <si>
    <t xml:space="preserve">                    Rimanenze deter. e mat. pul. e prod. ig.</t>
  </si>
  <si>
    <t xml:space="preserve">                         Rim. iniz. deter. e mat. pul. e prod. ig</t>
  </si>
  <si>
    <t xml:space="preserve">                         Rim. fin. deter. e mat. pul. e prod. ig.</t>
  </si>
  <si>
    <t xml:space="preserve">                    Rimanenze generi alimentari</t>
  </si>
  <si>
    <t xml:space="preserve">                         Rim. iniziali generi alimentari</t>
  </si>
  <si>
    <t xml:space="preserve">                         Rim. finali generi alimentari</t>
  </si>
  <si>
    <t xml:space="preserve">                    Rimanenze materiali diversi</t>
  </si>
  <si>
    <t xml:space="preserve">                         Rim. iniziali materiali diversi</t>
  </si>
  <si>
    <t xml:space="preserve">                         Rim. finali materiali diversi</t>
  </si>
  <si>
    <t xml:space="preserve">          II) Servizi</t>
  </si>
  <si>
    <t xml:space="preserve">               Servizi di assistenza alla persona</t>
  </si>
  <si>
    <t xml:space="preserve">                    Compensi serv. assistenza alla persona</t>
  </si>
  <si>
    <t xml:space="preserve">                         Servizio medico</t>
  </si>
  <si>
    <t xml:space="preserve">                         Servizio infermieristico</t>
  </si>
  <si>
    <t xml:space="preserve">                         Servizio podologico</t>
  </si>
  <si>
    <t xml:space="preserve">                         Servizio trasporto</t>
  </si>
  <si>
    <t xml:space="preserve">                         Servizio di assistenza religiosa</t>
  </si>
  <si>
    <t xml:space="preserve">                         Servizio socio-animativo-occupazionale</t>
  </si>
  <si>
    <t xml:space="preserve">                         Servizio odontoiatrico</t>
  </si>
  <si>
    <t xml:space="preserve">                         Servizio psicologico</t>
  </si>
  <si>
    <t xml:space="preserve">                         Altri servizi di assistenza alla persona</t>
  </si>
  <si>
    <t xml:space="preserve">                         Servizio fisioterapico</t>
  </si>
  <si>
    <t xml:space="preserve">                         Servizio logopedista</t>
  </si>
  <si>
    <t xml:space="preserve">                    Oneri sociali serv. assist. alla persona</t>
  </si>
  <si>
    <t xml:space="preserve">                         Oneri sociali INPS</t>
  </si>
  <si>
    <t xml:space="preserve">               Servizi in appalto</t>
  </si>
  <si>
    <t xml:space="preserve">                    Servizi in appalto</t>
  </si>
  <si>
    <t xml:space="preserve">                         Appalto pulizie</t>
  </si>
  <si>
    <t xml:space="preserve">                         Appalto lavanderia</t>
  </si>
  <si>
    <t xml:space="preserve">                         Appalto servizio trasporto</t>
  </si>
  <si>
    <t xml:space="preserve">                         Appalto multiservizi</t>
  </si>
  <si>
    <t xml:space="preserve">               Manutenzioni</t>
  </si>
  <si>
    <t xml:space="preserve">                    Manutenzioni</t>
  </si>
  <si>
    <t xml:space="preserve">                         Manutenzione fabbricati</t>
  </si>
  <si>
    <t xml:space="preserve">                         Manutenzione giardino e piante</t>
  </si>
  <si>
    <t xml:space="preserve">                         Manutenzione automezzi</t>
  </si>
  <si>
    <t xml:space="preserve">                         Manutenzione attrezzature e arredi</t>
  </si>
  <si>
    <t xml:space="preserve">                         Manutenzione macchine ufficio</t>
  </si>
  <si>
    <t xml:space="preserve">                         Manutenz. e canoni assistenza hardware</t>
  </si>
  <si>
    <t xml:space="preserve">                         Manutenz. e canoni assistenza software</t>
  </si>
  <si>
    <t xml:space="preserve">                         Manutenzione beni di terzi</t>
  </si>
  <si>
    <t xml:space="preserve">                         Manutenzione impianti</t>
  </si>
  <si>
    <t xml:space="preserve">               Utenze</t>
  </si>
  <si>
    <t xml:space="preserve">                    Utenze</t>
  </si>
  <si>
    <t xml:space="preserve">                         Telefono</t>
  </si>
  <si>
    <t xml:space="preserve">                         Energia elettrica</t>
  </si>
  <si>
    <t xml:space="preserve">                         Gas metano</t>
  </si>
  <si>
    <t xml:space="preserve">                         Acqua</t>
  </si>
  <si>
    <t xml:space="preserve">                         Rifiuti solidi urbani</t>
  </si>
  <si>
    <t xml:space="preserve">                         Smaltimento rifiuti speciali</t>
  </si>
  <si>
    <t xml:space="preserve">                         Teleriscaldamento</t>
  </si>
  <si>
    <t xml:space="preserve">                         Teleraffrescamento</t>
  </si>
  <si>
    <t xml:space="preserve">               Consulenze e collaborazioni</t>
  </si>
  <si>
    <t xml:space="preserve">                    Consulenze</t>
  </si>
  <si>
    <t xml:space="preserve">                         Consulenze specialistiche mediche</t>
  </si>
  <si>
    <t xml:space="preserve">                         Consulenze tecniche</t>
  </si>
  <si>
    <t xml:space="preserve">                         Consulenze igiene e sicurezza</t>
  </si>
  <si>
    <t xml:space="preserve">                         Consulenze amministrative e gestionali</t>
  </si>
  <si>
    <t xml:space="preserve">                         Consulenze legali</t>
  </si>
  <si>
    <t xml:space="preserve">                         Consulenze privacy</t>
  </si>
  <si>
    <t xml:space="preserve">                    Prestazioni occasionali</t>
  </si>
  <si>
    <t xml:space="preserve">                         Prestazioni occasionali</t>
  </si>
  <si>
    <t xml:space="preserve">               Organi istituzionali</t>
  </si>
  <si>
    <t xml:space="preserve">                    Organi istituzionali</t>
  </si>
  <si>
    <t xml:space="preserve">                         Compensi indennità amministratori.</t>
  </si>
  <si>
    <t xml:space="preserve">                         Oneri sociali amministratori.</t>
  </si>
  <si>
    <t xml:space="preserve">                         Inail amministratori.</t>
  </si>
  <si>
    <t xml:space="preserve">                         Compensi revisori dei conti.</t>
  </si>
  <si>
    <t xml:space="preserve">                         Spese formazione amministratori.</t>
  </si>
  <si>
    <t xml:space="preserve">               Servizi diversi</t>
  </si>
  <si>
    <t xml:space="preserve">                    Servizi diversi</t>
  </si>
  <si>
    <t xml:space="preserve">                         Assicurazioni</t>
  </si>
  <si>
    <t xml:space="preserve">                         Spese per concorsi</t>
  </si>
  <si>
    <t xml:space="preserve">                         Altre spese per servizi</t>
  </si>
  <si>
    <t xml:space="preserve">                         Spese per gare e appalti</t>
  </si>
  <si>
    <t xml:space="preserve">                         Spese per certificazione e qualità</t>
  </si>
  <si>
    <t xml:space="preserve">                         Spese per servizi diversi</t>
  </si>
  <si>
    <t xml:space="preserve">          IV) Costo per il personale</t>
  </si>
  <si>
    <t xml:space="preserve">               Salari e stipendi</t>
  </si>
  <si>
    <t xml:space="preserve">                    Stipendi personale</t>
  </si>
  <si>
    <t xml:space="preserve">                         Stipendi personale</t>
  </si>
  <si>
    <t xml:space="preserve">               Oneri sociali</t>
  </si>
  <si>
    <t xml:space="preserve">                    Oneri sociali stipendi personale</t>
  </si>
  <si>
    <t xml:space="preserve">                         Oneri sociali</t>
  </si>
  <si>
    <t xml:space="preserve">               Trattamento di fine rapporto</t>
  </si>
  <si>
    <t xml:space="preserve">                    T.F.R. personale</t>
  </si>
  <si>
    <t xml:space="preserve">                         T.F.R. personale</t>
  </si>
  <si>
    <t xml:space="preserve">               Altri costi</t>
  </si>
  <si>
    <t xml:space="preserve">                    Altri costi personale</t>
  </si>
  <si>
    <t xml:space="preserve">                         Spese per visite mediche dipendenti</t>
  </si>
  <si>
    <t xml:space="preserve">                         Spese per formazione del personale</t>
  </si>
  <si>
    <t xml:space="preserve">                         Rimborso iscrizione albo professionale</t>
  </si>
  <si>
    <t xml:space="preserve">                         Lavoro straordinario</t>
  </si>
  <si>
    <t xml:space="preserve">                         Indennità e rimborsi spese personale</t>
  </si>
  <si>
    <t xml:space="preserve">                         Contrib. per f.do pensione complementare</t>
  </si>
  <si>
    <t xml:space="preserve">                         Spesa progetti innovativi</t>
  </si>
  <si>
    <t xml:space="preserve">                         Sanifonds</t>
  </si>
  <si>
    <t xml:space="preserve">          V) Ammortamenti e svalutazioni</t>
  </si>
  <si>
    <t xml:space="preserve">               Ammortamenti</t>
  </si>
  <si>
    <t xml:space="preserve">                    Ammortamento immobil. immateriali</t>
  </si>
  <si>
    <t xml:space="preserve">                         Amm.to software e licenze</t>
  </si>
  <si>
    <t xml:space="preserve">                    Ammortamento immobil. materiali</t>
  </si>
  <si>
    <t xml:space="preserve">                         Ammortamento fabbricati istituzionali</t>
  </si>
  <si>
    <t xml:space="preserve">                         Ammortamento impianti e macch. specifici</t>
  </si>
  <si>
    <t xml:space="preserve">                         Ammortamento impianti e macch. generici</t>
  </si>
  <si>
    <t xml:space="preserve">                         Ammortamento attrezzatura sanitaria</t>
  </si>
  <si>
    <t xml:space="preserve">                         Ammortamento attrezzatura assistenziale</t>
  </si>
  <si>
    <t xml:space="preserve">                         Ammortamento attrezzatura fisioterapica</t>
  </si>
  <si>
    <t xml:space="preserve">                         Ammortamento attrezzatura cucina</t>
  </si>
  <si>
    <t xml:space="preserve">                         Amm.to attr. guardaroba-lavanderia</t>
  </si>
  <si>
    <t xml:space="preserve">                         Ammortamento attrezzatura varia</t>
  </si>
  <si>
    <t xml:space="preserve">                         Ammortamento mobili e arredi</t>
  </si>
  <si>
    <t xml:space="preserve">                         Ammortamento mobili e arredi ufficio</t>
  </si>
  <si>
    <t xml:space="preserve">                         Ammortamento macchine elettr. d'ufficio</t>
  </si>
  <si>
    <t xml:space="preserve">                         Ammortamento biancheria</t>
  </si>
  <si>
    <t xml:space="preserve">                         Amm.to automezzi e veicoli da trasporto</t>
  </si>
  <si>
    <t xml:space="preserve">                         Ammortamento altri beni materiali</t>
  </si>
  <si>
    <t xml:space="preserve">                         Ammortamento attrezzatura tecnica</t>
  </si>
  <si>
    <t xml:space="preserve">          VI) Accantonamenti per rischi</t>
  </si>
  <si>
    <t xml:space="preserve">               Accantonamento svalutazione crediti</t>
  </si>
  <si>
    <t xml:space="preserve">                    Accantonamento svalutazione crediti</t>
  </si>
  <si>
    <t xml:space="preserve">                         Accantonamento svalutazione crediti</t>
  </si>
  <si>
    <t xml:space="preserve">               Accantonamento per rischi diversi</t>
  </si>
  <si>
    <t xml:space="preserve">                    Accantonamento per rischi diversi</t>
  </si>
  <si>
    <t xml:space="preserve">                         Acc.to per rischi controversie legali</t>
  </si>
  <si>
    <t xml:space="preserve">                         Acc.to per rischi diversi</t>
  </si>
  <si>
    <t xml:space="preserve">               Accantonamenti oneri personale</t>
  </si>
  <si>
    <t xml:space="preserve">                    Accantonamenti oneri personale</t>
  </si>
  <si>
    <t xml:space="preserve">                         Acc.to fondo produttività</t>
  </si>
  <si>
    <t xml:space="preserve">                         Acc.to rinnovo contrattuale</t>
  </si>
  <si>
    <t xml:space="preserve">               Accantonamenti diversi</t>
  </si>
  <si>
    <t xml:space="preserve">                    Accantonamenti diversi</t>
  </si>
  <si>
    <t xml:space="preserve">                         Acc.to manutenzioni straordinarie</t>
  </si>
  <si>
    <t xml:space="preserve">          VII) Oneri diversi di gestione</t>
  </si>
  <si>
    <t xml:space="preserve">               Oneri diversi di gestione</t>
  </si>
  <si>
    <t xml:space="preserve">                    Imposte e tasse</t>
  </si>
  <si>
    <t xml:space="preserve">                         Tasse di circolazione automezzi</t>
  </si>
  <si>
    <t xml:space="preserve">                         Tassa di concessione governativa</t>
  </si>
  <si>
    <t xml:space="preserve">                         Imposte e tasse diverse</t>
  </si>
  <si>
    <t xml:space="preserve">                    Altri oneri di gestione</t>
  </si>
  <si>
    <t xml:space="preserve">                         Spese di rappresentanza</t>
  </si>
  <si>
    <t xml:space="preserve">                         Oneri bancari</t>
  </si>
  <si>
    <t xml:space="preserve">                         Giornali, riviste e pubblicazioni</t>
  </si>
  <si>
    <t xml:space="preserve">                         Quota adesione associazioni di categoria</t>
  </si>
  <si>
    <t xml:space="preserve">                         Arrotondamenti passivi</t>
  </si>
  <si>
    <t xml:space="preserve">                         Oneri di gestione vari</t>
  </si>
  <si>
    <t xml:space="preserve">                         Spese per valori bollati</t>
  </si>
  <si>
    <t xml:space="preserve">                         Spese risarcimento danni Ospiti</t>
  </si>
  <si>
    <t xml:space="preserve">                         Sopravv. passive in gestione ordinaria</t>
  </si>
  <si>
    <t>RISULTATO DELLA GESTIONE</t>
  </si>
  <si>
    <t xml:space="preserve">     C) PROVENTI E ONERI FINANZIARI</t>
  </si>
  <si>
    <t xml:space="preserve">          I) Proventi finanziari</t>
  </si>
  <si>
    <t xml:space="preserve">                    Proventi finanziari</t>
  </si>
  <si>
    <t xml:space="preserve">                         Interessi attivi su conto corrente</t>
  </si>
  <si>
    <t xml:space="preserve">                         Interessi attivi da titoli ed obbligaz.</t>
  </si>
  <si>
    <t xml:space="preserve">                         Plusvalenza da vendita titoli</t>
  </si>
  <si>
    <t xml:space="preserve">                         Aggio su acquisto titoli</t>
  </si>
  <si>
    <t xml:space="preserve">          II) Interessi ed altri oneri finanziari</t>
  </si>
  <si>
    <t xml:space="preserve">                    Altri interessi passivi</t>
  </si>
  <si>
    <t xml:space="preserve">                         Interessi passivi fornitori</t>
  </si>
  <si>
    <t xml:space="preserve">                         Altri interessi passivi</t>
  </si>
  <si>
    <t>RISULTATO DELLA GESTIONE FINANZIARIA</t>
  </si>
  <si>
    <t>RISULTATO PRIMA DELLE IMPOSTE</t>
  </si>
  <si>
    <t xml:space="preserve">     Imposte sul reddito</t>
  </si>
  <si>
    <t xml:space="preserve">          Imposte sul reddito dell'esercizio</t>
  </si>
  <si>
    <t xml:space="preserve">               Imposte sul reddito dell'esercizio</t>
  </si>
  <si>
    <t xml:space="preserve">                    IRES</t>
  </si>
  <si>
    <t xml:space="preserve">                         IRES</t>
  </si>
  <si>
    <t xml:space="preserve">     Risultato d'esercizio</t>
  </si>
  <si>
    <t xml:space="preserve">          Utile (Perdita) dell'esercizio</t>
  </si>
  <si>
    <t xml:space="preserve">               Utile (Perdita) dell'esercizio</t>
  </si>
  <si>
    <t xml:space="preserve">                    Utile dell'esercizio</t>
  </si>
  <si>
    <t xml:space="preserve">                         Utile dell'esercizio economico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</si>
</sst>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4" fontId="2" fillId="33" borderId="10" xfId="0" applyNumberFormat="1" applyFont="1" applyFill="1" applyBorder="1" applyAlignment="1">
      <alignment horizontal="center" vertical="center"/>
    </xf>
    <xf numFmtId="49" fontId="39" fillId="34" borderId="10" xfId="0" applyNumberFormat="1" applyFont="1" applyFill="1" applyBorder="1" applyAlignment="1">
      <alignment vertical="center"/>
    </xf>
    <xf numFmtId="44" fontId="39" fillId="34" borderId="10" xfId="0" applyNumberFormat="1" applyFont="1" applyFill="1" applyBorder="1" applyAlignment="1">
      <alignment vertical="center"/>
    </xf>
    <xf numFmtId="49" fontId="39" fillId="35" borderId="10" xfId="0" applyNumberFormat="1" applyFont="1" applyFill="1" applyBorder="1" applyAlignment="1">
      <alignment vertical="center"/>
    </xf>
    <xf numFmtId="44" fontId="39" fillId="35" borderId="10" xfId="0" applyNumberFormat="1" applyFont="1" applyFill="1" applyBorder="1" applyAlignment="1">
      <alignment vertical="center"/>
    </xf>
    <xf numFmtId="49" fontId="39" fillId="0" borderId="10" xfId="0" applyNumberFormat="1" applyFont="1" applyBorder="1" applyAlignment="1">
      <alignment vertical="center"/>
    </xf>
    <xf numFmtId="44" fontId="39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vertical="center"/>
    </xf>
    <xf numFmtId="44" fontId="40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4" fontId="5" fillId="0" borderId="10" xfId="0" applyNumberFormat="1" applyFont="1" applyBorder="1" applyAlignment="1">
      <alignment vertical="center"/>
    </xf>
    <xf numFmtId="49" fontId="2" fillId="35" borderId="10" xfId="0" applyNumberFormat="1" applyFont="1" applyFill="1" applyBorder="1" applyAlignment="1">
      <alignment vertical="center"/>
    </xf>
    <xf numFmtId="44" fontId="2" fillId="35" borderId="10" xfId="0" applyNumberFormat="1" applyFont="1" applyFill="1" applyBorder="1" applyAlignment="1">
      <alignment vertical="center"/>
    </xf>
    <xf numFmtId="44" fontId="41" fillId="0" borderId="10" xfId="0" applyNumberFormat="1" applyFont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4" fontId="5" fillId="35" borderId="1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52.00390625" style="0" bestFit="1" customWidth="1"/>
    <col min="2" max="2" width="15.57421875" style="0" bestFit="1" customWidth="1"/>
    <col min="3" max="3" width="18.00390625" style="0" bestFit="1" customWidth="1"/>
  </cols>
  <sheetData>
    <row r="1" spans="1:3" ht="15">
      <c r="A1" s="1" t="s">
        <v>0</v>
      </c>
      <c r="B1" s="2" t="s">
        <v>1</v>
      </c>
      <c r="C1" s="2" t="s">
        <v>2</v>
      </c>
    </row>
    <row r="2" spans="1:3" ht="15">
      <c r="A2" s="3" t="s">
        <v>3</v>
      </c>
      <c r="B2" s="4">
        <f>B3+B41</f>
        <v>11635334.39</v>
      </c>
      <c r="C2" s="4">
        <f>C3+C41</f>
        <v>11382535.129999999</v>
      </c>
    </row>
    <row r="3" spans="1:3" ht="15">
      <c r="A3" s="5" t="s">
        <v>4</v>
      </c>
      <c r="B3" s="6">
        <f>B4+B12+B16+B22+B32+B37</f>
        <v>10129521.55</v>
      </c>
      <c r="C3" s="6">
        <f>C4+C12+C16+C22+C32+C37</f>
        <v>10187869.76</v>
      </c>
    </row>
    <row r="4" spans="1:3" ht="15">
      <c r="A4" s="7" t="s">
        <v>5</v>
      </c>
      <c r="B4" s="8">
        <f>B5+B8</f>
        <v>9541104.280000001</v>
      </c>
      <c r="C4" s="8">
        <f>C5+C8</f>
        <v>9523644.229999999</v>
      </c>
    </row>
    <row r="5" spans="1:3" ht="15">
      <c r="A5" s="9" t="s">
        <v>6</v>
      </c>
      <c r="B5" s="10">
        <f>SUM(B6:B7)</f>
        <v>5753493.69</v>
      </c>
      <c r="C5" s="10">
        <f>SUM(C6:C7)</f>
        <v>5734075.409999999</v>
      </c>
    </row>
    <row r="6" spans="1:3" ht="15">
      <c r="A6" s="11" t="s">
        <v>7</v>
      </c>
      <c r="B6" s="12">
        <v>5655967.04</v>
      </c>
      <c r="C6" s="12">
        <v>5605960.56</v>
      </c>
    </row>
    <row r="7" spans="1:3" ht="15">
      <c r="A7" s="11" t="s">
        <v>8</v>
      </c>
      <c r="B7" s="12">
        <v>97526.65</v>
      </c>
      <c r="C7" s="12">
        <v>128114.85</v>
      </c>
    </row>
    <row r="8" spans="1:3" ht="15">
      <c r="A8" s="9" t="s">
        <v>9</v>
      </c>
      <c r="B8" s="10">
        <f>SUM(B9:B11)</f>
        <v>3787610.5900000003</v>
      </c>
      <c r="C8" s="10">
        <f>SUM(C9:C11)</f>
        <v>3789568.82</v>
      </c>
    </row>
    <row r="9" spans="1:3" ht="15">
      <c r="A9" s="11" t="s">
        <v>10</v>
      </c>
      <c r="B9" s="12">
        <v>3747717.45</v>
      </c>
      <c r="C9" s="12">
        <v>3729005.42</v>
      </c>
    </row>
    <row r="10" spans="1:3" ht="15">
      <c r="A10" s="11" t="s">
        <v>11</v>
      </c>
      <c r="B10" s="12">
        <v>29464.24</v>
      </c>
      <c r="C10" s="12">
        <v>55065</v>
      </c>
    </row>
    <row r="11" spans="1:3" ht="15">
      <c r="A11" s="11" t="s">
        <v>12</v>
      </c>
      <c r="B11" s="12">
        <v>10428.9</v>
      </c>
      <c r="C11" s="12">
        <v>5498.4</v>
      </c>
    </row>
    <row r="12" spans="1:3" ht="15">
      <c r="A12" s="7" t="s">
        <v>13</v>
      </c>
      <c r="B12" s="8">
        <f>B13</f>
        <v>134704.9</v>
      </c>
      <c r="C12" s="8">
        <f>C13</f>
        <v>134411.3</v>
      </c>
    </row>
    <row r="13" spans="1:3" ht="15">
      <c r="A13" s="9" t="s">
        <v>14</v>
      </c>
      <c r="B13" s="10">
        <f>SUM(B14:B15)</f>
        <v>134704.9</v>
      </c>
      <c r="C13" s="10">
        <f>SUM(C14:C15)</f>
        <v>134411.3</v>
      </c>
    </row>
    <row r="14" spans="1:3" ht="15">
      <c r="A14" s="11" t="s">
        <v>15</v>
      </c>
      <c r="B14" s="12">
        <v>134672.5</v>
      </c>
      <c r="C14" s="12">
        <v>134396.3</v>
      </c>
    </row>
    <row r="15" spans="1:3" ht="15">
      <c r="A15" s="11" t="s">
        <v>16</v>
      </c>
      <c r="B15" s="12">
        <v>32.4</v>
      </c>
      <c r="C15" s="12">
        <v>15</v>
      </c>
    </row>
    <row r="16" spans="1:3" ht="15">
      <c r="A16" s="7" t="s">
        <v>17</v>
      </c>
      <c r="B16" s="8">
        <f>B17</f>
        <v>250019.49</v>
      </c>
      <c r="C16" s="8">
        <f>C17</f>
        <v>234865.74</v>
      </c>
    </row>
    <row r="17" spans="1:3" ht="15">
      <c r="A17" s="9" t="s">
        <v>18</v>
      </c>
      <c r="B17" s="10">
        <f>SUM(B18:B21)</f>
        <v>250019.49</v>
      </c>
      <c r="C17" s="10">
        <f>SUM(C18:C21)</f>
        <v>234865.74</v>
      </c>
    </row>
    <row r="18" spans="1:3" ht="15">
      <c r="A18" s="11" t="s">
        <v>19</v>
      </c>
      <c r="B18" s="12">
        <v>21840</v>
      </c>
      <c r="C18" s="12">
        <v>21800</v>
      </c>
    </row>
    <row r="19" spans="1:3" ht="15">
      <c r="A19" s="11" t="s">
        <v>20</v>
      </c>
      <c r="B19" s="12">
        <v>4074.32</v>
      </c>
      <c r="C19" s="12">
        <v>1726.8</v>
      </c>
    </row>
    <row r="20" spans="1:3" ht="15">
      <c r="A20" s="11" t="s">
        <v>21</v>
      </c>
      <c r="B20" s="12">
        <v>182480.99</v>
      </c>
      <c r="C20" s="12">
        <v>179525.27</v>
      </c>
    </row>
    <row r="21" spans="1:3" ht="15">
      <c r="A21" s="11" t="s">
        <v>22</v>
      </c>
      <c r="B21" s="12">
        <v>41624.18</v>
      </c>
      <c r="C21" s="12">
        <v>31813.67</v>
      </c>
    </row>
    <row r="22" spans="1:3" ht="15">
      <c r="A22" s="7" t="s">
        <v>23</v>
      </c>
      <c r="B22" s="8">
        <f>B23+B28</f>
        <v>99623.79000000001</v>
      </c>
      <c r="C22" s="8">
        <f>C23+C28</f>
        <v>93258.79999999999</v>
      </c>
    </row>
    <row r="23" spans="1:3" ht="15">
      <c r="A23" s="9" t="s">
        <v>24</v>
      </c>
      <c r="B23" s="10">
        <f>SUM(B24:B27)</f>
        <v>83131.52</v>
      </c>
      <c r="C23" s="10">
        <f>SUM(C24:C27)</f>
        <v>81139.09</v>
      </c>
    </row>
    <row r="24" spans="1:3" ht="15">
      <c r="A24" s="11" t="s">
        <v>25</v>
      </c>
      <c r="B24" s="12">
        <v>28610.17</v>
      </c>
      <c r="C24" s="12">
        <v>27677.77</v>
      </c>
    </row>
    <row r="25" spans="1:3" ht="15">
      <c r="A25" s="11" t="s">
        <v>26</v>
      </c>
      <c r="B25" s="12">
        <v>22188.49</v>
      </c>
      <c r="C25" s="12">
        <v>21773.43</v>
      </c>
    </row>
    <row r="26" spans="1:3" ht="15">
      <c r="A26" s="11" t="s">
        <v>27</v>
      </c>
      <c r="B26" s="12">
        <v>23314.5</v>
      </c>
      <c r="C26" s="12">
        <v>20836.94</v>
      </c>
    </row>
    <row r="27" spans="1:3" ht="15">
      <c r="A27" s="11" t="s">
        <v>28</v>
      </c>
      <c r="B27" s="12">
        <v>9018.36</v>
      </c>
      <c r="C27" s="12">
        <v>10850.95</v>
      </c>
    </row>
    <row r="28" spans="1:3" ht="15">
      <c r="A28" s="9" t="s">
        <v>29</v>
      </c>
      <c r="B28" s="10">
        <f>SUM(B29:B31)</f>
        <v>16492.27</v>
      </c>
      <c r="C28" s="10">
        <f>SUM(C29:C31)</f>
        <v>12119.71</v>
      </c>
    </row>
    <row r="29" spans="1:3" ht="15">
      <c r="A29" s="11" t="s">
        <v>30</v>
      </c>
      <c r="B29" s="12">
        <v>4246.13</v>
      </c>
      <c r="C29" s="12">
        <v>4210.94</v>
      </c>
    </row>
    <row r="30" spans="1:3" ht="15">
      <c r="A30" s="11" t="s">
        <v>31</v>
      </c>
      <c r="B30" s="12">
        <v>3422.32</v>
      </c>
      <c r="C30" s="12">
        <v>4266.12</v>
      </c>
    </row>
    <row r="31" spans="1:3" ht="15">
      <c r="A31" s="11" t="s">
        <v>32</v>
      </c>
      <c r="B31" s="12">
        <v>8823.82</v>
      </c>
      <c r="C31" s="12">
        <v>3642.65</v>
      </c>
    </row>
    <row r="32" spans="1:3" ht="15">
      <c r="A32" s="7" t="s">
        <v>33</v>
      </c>
      <c r="B32" s="8">
        <f>B33</f>
        <v>100927.09</v>
      </c>
      <c r="C32" s="8">
        <f>C33</f>
        <v>198037.19</v>
      </c>
    </row>
    <row r="33" spans="1:3" ht="15">
      <c r="A33" s="9" t="s">
        <v>34</v>
      </c>
      <c r="B33" s="10">
        <f>SUM(B34:B36)</f>
        <v>100927.09</v>
      </c>
      <c r="C33" s="10">
        <f>SUM(C34:C36)</f>
        <v>198037.19</v>
      </c>
    </row>
    <row r="34" spans="1:3" ht="15">
      <c r="A34" s="11" t="s">
        <v>35</v>
      </c>
      <c r="B34" s="12">
        <v>23880.59</v>
      </c>
      <c r="C34" s="12">
        <v>26810.69</v>
      </c>
    </row>
    <row r="35" spans="1:3" ht="15">
      <c r="A35" s="11" t="s">
        <v>36</v>
      </c>
      <c r="B35" s="12">
        <v>75246.5</v>
      </c>
      <c r="C35" s="12">
        <v>170226.5</v>
      </c>
    </row>
    <row r="36" spans="1:3" ht="15">
      <c r="A36" s="11" t="s">
        <v>37</v>
      </c>
      <c r="B36" s="12">
        <v>1800</v>
      </c>
      <c r="C36" s="12">
        <v>1000</v>
      </c>
    </row>
    <row r="37" spans="1:3" ht="15">
      <c r="A37" s="7" t="s">
        <v>38</v>
      </c>
      <c r="B37" s="8">
        <f>B38</f>
        <v>3142</v>
      </c>
      <c r="C37" s="8">
        <f>C38</f>
        <v>3652.5</v>
      </c>
    </row>
    <row r="38" spans="1:3" ht="15">
      <c r="A38" s="9" t="s">
        <v>39</v>
      </c>
      <c r="B38" s="10">
        <f>SUM(B39:B40)</f>
        <v>3142</v>
      </c>
      <c r="C38" s="10">
        <f>SUM(C39:C40)</f>
        <v>3652.5</v>
      </c>
    </row>
    <row r="39" spans="1:3" ht="15">
      <c r="A39" s="11" t="s">
        <v>40</v>
      </c>
      <c r="B39" s="12">
        <v>27</v>
      </c>
      <c r="C39" s="12">
        <v>66</v>
      </c>
    </row>
    <row r="40" spans="1:3" ht="15">
      <c r="A40" s="11" t="s">
        <v>41</v>
      </c>
      <c r="B40" s="12">
        <v>3115</v>
      </c>
      <c r="C40" s="12">
        <v>3586.5</v>
      </c>
    </row>
    <row r="41" spans="1:3" ht="15">
      <c r="A41" s="5" t="s">
        <v>42</v>
      </c>
      <c r="B41" s="6">
        <f>B42+B49</f>
        <v>1505812.84</v>
      </c>
      <c r="C41" s="6">
        <f>C42+C49</f>
        <v>1194665.37</v>
      </c>
    </row>
    <row r="42" spans="1:3" ht="15">
      <c r="A42" s="7" t="s">
        <v>43</v>
      </c>
      <c r="B42" s="8">
        <f>B43+B47</f>
        <v>498463.65</v>
      </c>
      <c r="C42" s="8">
        <f>C43+C47</f>
        <v>487771.34</v>
      </c>
    </row>
    <row r="43" spans="1:3" ht="15">
      <c r="A43" s="9" t="s">
        <v>44</v>
      </c>
      <c r="B43" s="10">
        <f>SUM(B44:B46)</f>
        <v>288595.53</v>
      </c>
      <c r="C43" s="10">
        <f>SUM(C44:C46)</f>
        <v>324502.09</v>
      </c>
    </row>
    <row r="44" spans="1:3" ht="15">
      <c r="A44" s="11" t="s">
        <v>45</v>
      </c>
      <c r="B44" s="12">
        <v>188814.23</v>
      </c>
      <c r="C44" s="12">
        <v>188768.2</v>
      </c>
    </row>
    <row r="45" spans="1:3" ht="15">
      <c r="A45" s="11" t="s">
        <v>46</v>
      </c>
      <c r="B45" s="12">
        <v>99187.55</v>
      </c>
      <c r="C45" s="12">
        <v>135126.71</v>
      </c>
    </row>
    <row r="46" spans="1:3" ht="15">
      <c r="A46" s="11" t="s">
        <v>47</v>
      </c>
      <c r="B46" s="12">
        <v>593.75</v>
      </c>
      <c r="C46" s="12">
        <v>607.18</v>
      </c>
    </row>
    <row r="47" spans="1:3" ht="15">
      <c r="A47" s="9" t="s">
        <v>48</v>
      </c>
      <c r="B47" s="10">
        <f>SUM(B48)</f>
        <v>209868.12</v>
      </c>
      <c r="C47" s="10">
        <f>SUM(C48)</f>
        <v>163269.25</v>
      </c>
    </row>
    <row r="48" spans="1:3" ht="15">
      <c r="A48" s="11" t="s">
        <v>49</v>
      </c>
      <c r="B48" s="12">
        <v>209868.12</v>
      </c>
      <c r="C48" s="12">
        <v>163269.25</v>
      </c>
    </row>
    <row r="49" spans="1:3" ht="15">
      <c r="A49" s="7" t="s">
        <v>50</v>
      </c>
      <c r="B49" s="8">
        <f>B50+B55+B65</f>
        <v>1007349.1900000001</v>
      </c>
      <c r="C49" s="8">
        <f>C50+C55+C65</f>
        <v>706894.03</v>
      </c>
    </row>
    <row r="50" spans="1:3" ht="15">
      <c r="A50" s="9" t="s">
        <v>51</v>
      </c>
      <c r="B50" s="10">
        <f>SUM(B51:B54)</f>
        <v>740286.31</v>
      </c>
      <c r="C50" s="10">
        <f>SUM(C51:C54)</f>
        <v>484636.18</v>
      </c>
    </row>
    <row r="51" spans="1:3" ht="15">
      <c r="A51" s="11" t="s">
        <v>52</v>
      </c>
      <c r="B51" s="12">
        <v>27875.56</v>
      </c>
      <c r="C51" s="12">
        <v>4357.55</v>
      </c>
    </row>
    <row r="52" spans="1:3" ht="15">
      <c r="A52" s="11" t="s">
        <v>53</v>
      </c>
      <c r="B52" s="12">
        <v>61159.39</v>
      </c>
      <c r="C52" s="12">
        <v>60862.45</v>
      </c>
    </row>
    <row r="53" spans="1:3" ht="15">
      <c r="A53" s="11" t="s">
        <v>54</v>
      </c>
      <c r="B53" s="12">
        <v>29427.2</v>
      </c>
      <c r="C53" s="12">
        <v>25203.2</v>
      </c>
    </row>
    <row r="54" spans="1:3" ht="15">
      <c r="A54" s="11" t="s">
        <v>55</v>
      </c>
      <c r="B54" s="12">
        <v>621824.16</v>
      </c>
      <c r="C54" s="12">
        <v>394212.98</v>
      </c>
    </row>
    <row r="55" spans="1:3" ht="15">
      <c r="A55" s="9" t="s">
        <v>56</v>
      </c>
      <c r="B55" s="10">
        <f>SUM(B56:B64)</f>
        <v>192732.38999999998</v>
      </c>
      <c r="C55" s="10">
        <f>SUM(C56:C64)</f>
        <v>198397.90999999997</v>
      </c>
    </row>
    <row r="56" spans="1:3" ht="15">
      <c r="A56" s="11" t="s">
        <v>57</v>
      </c>
      <c r="B56" s="12">
        <v>91706.25</v>
      </c>
      <c r="C56" s="12">
        <v>91706.25</v>
      </c>
    </row>
    <row r="57" spans="1:3" ht="15">
      <c r="A57" s="11" t="s">
        <v>58</v>
      </c>
      <c r="B57" s="12">
        <v>70595.22</v>
      </c>
      <c r="C57" s="12">
        <v>70595.22</v>
      </c>
    </row>
    <row r="58" spans="1:3" ht="15">
      <c r="A58" s="11" t="s">
        <v>59</v>
      </c>
      <c r="B58" s="12">
        <v>10162.93</v>
      </c>
      <c r="C58" s="12">
        <v>10877.02</v>
      </c>
    </row>
    <row r="59" spans="1:3" ht="15">
      <c r="A59" s="11" t="s">
        <v>60</v>
      </c>
      <c r="B59" s="12">
        <v>11853.81</v>
      </c>
      <c r="C59" s="12">
        <v>11124.93</v>
      </c>
    </row>
    <row r="60" spans="1:3" ht="15">
      <c r="A60" s="11" t="s">
        <v>61</v>
      </c>
      <c r="B60" s="12">
        <v>1081.18</v>
      </c>
      <c r="C60" s="12">
        <v>1004.36</v>
      </c>
    </row>
    <row r="61" spans="1:3" ht="15">
      <c r="A61" s="11" t="s">
        <v>62</v>
      </c>
      <c r="B61" s="12">
        <v>0</v>
      </c>
      <c r="C61" s="12">
        <v>0</v>
      </c>
    </row>
    <row r="62" spans="1:3" ht="15">
      <c r="A62" s="11" t="s">
        <v>63</v>
      </c>
      <c r="B62" s="12">
        <v>461</v>
      </c>
      <c r="C62" s="12">
        <v>1139.7</v>
      </c>
    </row>
    <row r="63" spans="1:3" ht="15">
      <c r="A63" s="11" t="s">
        <v>64</v>
      </c>
      <c r="B63" s="12">
        <v>460</v>
      </c>
      <c r="C63" s="12">
        <v>10332.43</v>
      </c>
    </row>
    <row r="64" spans="1:3" ht="15">
      <c r="A64" s="11" t="s">
        <v>65</v>
      </c>
      <c r="B64" s="12">
        <v>6412</v>
      </c>
      <c r="C64" s="12">
        <v>1618</v>
      </c>
    </row>
    <row r="65" spans="1:3" ht="15">
      <c r="A65" s="9" t="s">
        <v>66</v>
      </c>
      <c r="B65" s="10">
        <f>SUM(B66:B71)</f>
        <v>74330.49</v>
      </c>
      <c r="C65" s="10">
        <f>SUM(C66:C71)</f>
        <v>23859.940000000002</v>
      </c>
    </row>
    <row r="66" spans="1:3" ht="15">
      <c r="A66" s="11" t="s">
        <v>67</v>
      </c>
      <c r="B66" s="12">
        <v>7715</v>
      </c>
      <c r="C66" s="12">
        <v>4820.76</v>
      </c>
    </row>
    <row r="67" spans="1:3" ht="15">
      <c r="A67" s="11" t="s">
        <v>68</v>
      </c>
      <c r="B67" s="12">
        <v>18580</v>
      </c>
      <c r="C67" s="12">
        <v>15598.28</v>
      </c>
    </row>
    <row r="68" spans="1:3" ht="15">
      <c r="A68" s="11" t="s">
        <v>69</v>
      </c>
      <c r="B68" s="12">
        <v>6.38</v>
      </c>
      <c r="C68" s="12">
        <v>9.09</v>
      </c>
    </row>
    <row r="69" spans="1:3" ht="15">
      <c r="A69" s="11" t="s">
        <v>70</v>
      </c>
      <c r="B69" s="12">
        <v>4081.25</v>
      </c>
      <c r="C69" s="12">
        <v>220</v>
      </c>
    </row>
    <row r="70" spans="1:3" ht="15">
      <c r="A70" s="11" t="s">
        <v>71</v>
      </c>
      <c r="B70" s="12">
        <v>43252.86</v>
      </c>
      <c r="C70" s="12">
        <v>3211.81</v>
      </c>
    </row>
    <row r="71" spans="1:3" ht="15">
      <c r="A71" s="11" t="s">
        <v>72</v>
      </c>
      <c r="B71" s="12">
        <v>695</v>
      </c>
      <c r="C71" s="12">
        <v>0</v>
      </c>
    </row>
    <row r="72" spans="1:3" ht="15">
      <c r="A72" s="3" t="s">
        <v>73</v>
      </c>
      <c r="B72" s="4">
        <f>B73+B113+B181+B201+B222+B237</f>
        <v>11845002.73</v>
      </c>
      <c r="C72" s="4">
        <f>C73+C113+C181+C201+C222+C237</f>
        <v>11431905.47</v>
      </c>
    </row>
    <row r="73" spans="1:3" ht="15">
      <c r="A73" s="13" t="s">
        <v>74</v>
      </c>
      <c r="B73" s="14">
        <f>B74+B97</f>
        <v>960473.3099999998</v>
      </c>
      <c r="C73" s="14">
        <f>C74+C97</f>
        <v>955587.5499999999</v>
      </c>
    </row>
    <row r="74" spans="1:3" ht="15">
      <c r="A74" s="7" t="s">
        <v>75</v>
      </c>
      <c r="B74" s="8">
        <f>B75+B82+B89</f>
        <v>957007.5899999999</v>
      </c>
      <c r="C74" s="8">
        <f>C75+C82+C89</f>
        <v>962830.1699999999</v>
      </c>
    </row>
    <row r="75" spans="1:3" ht="15">
      <c r="A75" s="9" t="s">
        <v>76</v>
      </c>
      <c r="B75" s="10">
        <f>SUM(B76:B81)</f>
        <v>361943.25</v>
      </c>
      <c r="C75" s="10">
        <f>SUM(C76:C81)</f>
        <v>413457.3999999999</v>
      </c>
    </row>
    <row r="76" spans="1:3" ht="15">
      <c r="A76" s="11" t="s">
        <v>77</v>
      </c>
      <c r="B76" s="12">
        <v>56213.84</v>
      </c>
      <c r="C76" s="12">
        <v>91574.36</v>
      </c>
    </row>
    <row r="77" spans="1:3" ht="15">
      <c r="A77" s="11" t="s">
        <v>78</v>
      </c>
      <c r="B77" s="12">
        <v>105462.55</v>
      </c>
      <c r="C77" s="12">
        <v>112872.18</v>
      </c>
    </row>
    <row r="78" spans="1:3" ht="15">
      <c r="A78" s="11" t="s">
        <v>79</v>
      </c>
      <c r="B78" s="12">
        <v>33137.21</v>
      </c>
      <c r="C78" s="12">
        <v>39764.31</v>
      </c>
    </row>
    <row r="79" spans="1:3" ht="15">
      <c r="A79" s="11" t="s">
        <v>80</v>
      </c>
      <c r="B79" s="12">
        <v>4828.18</v>
      </c>
      <c r="C79" s="12">
        <v>6945.08</v>
      </c>
    </row>
    <row r="80" spans="1:3" ht="15">
      <c r="A80" s="11" t="s">
        <v>81</v>
      </c>
      <c r="B80" s="12">
        <v>91706.25</v>
      </c>
      <c r="C80" s="12">
        <v>91706.25</v>
      </c>
    </row>
    <row r="81" spans="1:3" ht="15">
      <c r="A81" s="11" t="s">
        <v>82</v>
      </c>
      <c r="B81" s="12">
        <v>70595.22</v>
      </c>
      <c r="C81" s="12">
        <v>70595.22</v>
      </c>
    </row>
    <row r="82" spans="1:3" ht="15">
      <c r="A82" s="9" t="s">
        <v>83</v>
      </c>
      <c r="B82" s="10">
        <f>SUM(B83:B88)</f>
        <v>527573.4899999999</v>
      </c>
      <c r="C82" s="10">
        <f>SUM(C83:C88)</f>
        <v>494673.05000000005</v>
      </c>
    </row>
    <row r="83" spans="1:3" ht="15">
      <c r="A83" s="11" t="s">
        <v>84</v>
      </c>
      <c r="B83" s="12">
        <v>466990.39</v>
      </c>
      <c r="C83" s="12">
        <v>427417.09</v>
      </c>
    </row>
    <row r="84" spans="1:3" ht="15">
      <c r="A84" s="11" t="s">
        <v>85</v>
      </c>
      <c r="B84" s="12">
        <v>21171.36</v>
      </c>
      <c r="C84" s="12">
        <v>20646.32</v>
      </c>
    </row>
    <row r="85" spans="1:3" ht="15">
      <c r="A85" s="11" t="s">
        <v>86</v>
      </c>
      <c r="B85" s="12">
        <v>13786.54</v>
      </c>
      <c r="C85" s="12">
        <v>15008.44</v>
      </c>
    </row>
    <row r="86" spans="1:3" ht="15">
      <c r="A86" s="11" t="s">
        <v>87</v>
      </c>
      <c r="B86" s="12">
        <v>19822.41</v>
      </c>
      <c r="C86" s="12">
        <v>20666.96</v>
      </c>
    </row>
    <row r="87" spans="1:3" ht="15">
      <c r="A87" s="11" t="s">
        <v>88</v>
      </c>
      <c r="B87" s="12">
        <v>2614.58</v>
      </c>
      <c r="C87" s="12">
        <v>7864.12</v>
      </c>
    </row>
    <row r="88" spans="1:3" ht="15">
      <c r="A88" s="11" t="s">
        <v>89</v>
      </c>
      <c r="B88" s="12">
        <v>3188.21</v>
      </c>
      <c r="C88" s="12">
        <v>3070.12</v>
      </c>
    </row>
    <row r="89" spans="1:3" ht="15">
      <c r="A89" s="9" t="s">
        <v>90</v>
      </c>
      <c r="B89" s="10">
        <f>SUM(B90:B96)</f>
        <v>67490.85</v>
      </c>
      <c r="C89" s="10">
        <f>SUM(C90:C96)</f>
        <v>54699.72</v>
      </c>
    </row>
    <row r="90" spans="1:3" ht="15">
      <c r="A90" s="11" t="s">
        <v>91</v>
      </c>
      <c r="B90" s="12">
        <v>24413.85</v>
      </c>
      <c r="C90" s="12">
        <v>21239.54</v>
      </c>
    </row>
    <row r="91" spans="1:3" ht="15">
      <c r="A91" s="11" t="s">
        <v>92</v>
      </c>
      <c r="B91" s="12">
        <v>4778.36</v>
      </c>
      <c r="C91" s="12">
        <v>5941.21</v>
      </c>
    </row>
    <row r="92" spans="1:3" ht="15">
      <c r="A92" s="11" t="s">
        <v>93</v>
      </c>
      <c r="B92" s="12">
        <v>9290.18</v>
      </c>
      <c r="C92" s="12">
        <v>6632.74</v>
      </c>
    </row>
    <row r="93" spans="1:3" ht="15">
      <c r="A93" s="11" t="s">
        <v>94</v>
      </c>
      <c r="B93" s="12">
        <v>16254.19</v>
      </c>
      <c r="C93" s="12">
        <v>8386</v>
      </c>
    </row>
    <row r="94" spans="1:3" ht="15">
      <c r="A94" s="11" t="s">
        <v>95</v>
      </c>
      <c r="B94" s="12">
        <v>753.75</v>
      </c>
      <c r="C94" s="12">
        <v>895.57</v>
      </c>
    </row>
    <row r="95" spans="1:3" ht="15">
      <c r="A95" s="11" t="s">
        <v>96</v>
      </c>
      <c r="B95" s="12">
        <v>10734.61</v>
      </c>
      <c r="C95" s="12">
        <v>10154.87</v>
      </c>
    </row>
    <row r="96" spans="1:3" ht="15">
      <c r="A96" s="11" t="s">
        <v>97</v>
      </c>
      <c r="B96" s="12">
        <v>1265.91</v>
      </c>
      <c r="C96" s="12">
        <v>1449.79</v>
      </c>
    </row>
    <row r="97" spans="1:3" ht="15">
      <c r="A97" s="7" t="s">
        <v>98</v>
      </c>
      <c r="B97" s="8">
        <f>B98+B101+B104+B107+B110</f>
        <v>3465.7199999999993</v>
      </c>
      <c r="C97" s="8">
        <f>C98+C101+C104+C107+C110</f>
        <v>-7242.620000000002</v>
      </c>
    </row>
    <row r="98" spans="1:3" ht="15">
      <c r="A98" s="9" t="s">
        <v>99</v>
      </c>
      <c r="B98" s="10">
        <f>SUM(B99:B100)</f>
        <v>0</v>
      </c>
      <c r="C98" s="10">
        <f>SUM(C99:C100)</f>
        <v>0</v>
      </c>
    </row>
    <row r="99" spans="1:3" ht="15">
      <c r="A99" s="11" t="s">
        <v>100</v>
      </c>
      <c r="B99" s="12">
        <v>10423.43</v>
      </c>
      <c r="C99" s="12">
        <v>10423.43</v>
      </c>
    </row>
    <row r="100" spans="1:3" ht="15">
      <c r="A100" s="11" t="s">
        <v>101</v>
      </c>
      <c r="B100" s="12">
        <v>-10423.43</v>
      </c>
      <c r="C100" s="12">
        <v>-10423.43</v>
      </c>
    </row>
    <row r="101" spans="1:3" ht="15">
      <c r="A101" s="9" t="s">
        <v>102</v>
      </c>
      <c r="B101" s="10">
        <f>SUM(B102:B103)</f>
        <v>1945</v>
      </c>
      <c r="C101" s="10">
        <f>SUM(C102:C103)</f>
        <v>-4078.9800000000014</v>
      </c>
    </row>
    <row r="102" spans="1:3" ht="15">
      <c r="A102" s="11" t="s">
        <v>103</v>
      </c>
      <c r="B102" s="12">
        <v>15867.36</v>
      </c>
      <c r="C102" s="12">
        <v>11788.38</v>
      </c>
    </row>
    <row r="103" spans="1:3" ht="15">
      <c r="A103" s="11" t="s">
        <v>104</v>
      </c>
      <c r="B103" s="12">
        <v>-13922.36</v>
      </c>
      <c r="C103" s="12">
        <v>-15867.36</v>
      </c>
    </row>
    <row r="104" spans="1:3" ht="15">
      <c r="A104" s="9" t="s">
        <v>105</v>
      </c>
      <c r="B104" s="10">
        <f>SUM(B105:B106)</f>
        <v>566.039999999999</v>
      </c>
      <c r="C104" s="10">
        <f>SUM(C105:C106)</f>
        <v>-3316.5899999999992</v>
      </c>
    </row>
    <row r="105" spans="1:3" ht="15">
      <c r="A105" s="11" t="s">
        <v>106</v>
      </c>
      <c r="B105" s="12">
        <v>10865.06</v>
      </c>
      <c r="C105" s="12">
        <v>7548.47</v>
      </c>
    </row>
    <row r="106" spans="1:3" ht="15">
      <c r="A106" s="11" t="s">
        <v>107</v>
      </c>
      <c r="B106" s="12">
        <v>-10299.02</v>
      </c>
      <c r="C106" s="12">
        <v>-10865.06</v>
      </c>
    </row>
    <row r="107" spans="1:3" ht="15">
      <c r="A107" s="9" t="s">
        <v>108</v>
      </c>
      <c r="B107" s="10">
        <f>SUM(B108:B109)</f>
        <v>337.71000000000004</v>
      </c>
      <c r="C107" s="10">
        <f>SUM(C108:C109)</f>
        <v>-955.0800000000008</v>
      </c>
    </row>
    <row r="108" spans="1:3" ht="15">
      <c r="A108" s="11" t="s">
        <v>109</v>
      </c>
      <c r="B108" s="12">
        <v>5736.06</v>
      </c>
      <c r="C108" s="12">
        <v>4780.98</v>
      </c>
    </row>
    <row r="109" spans="1:3" ht="15">
      <c r="A109" s="11" t="s">
        <v>110</v>
      </c>
      <c r="B109" s="12">
        <v>-5398.35</v>
      </c>
      <c r="C109" s="12">
        <v>-5736.06</v>
      </c>
    </row>
    <row r="110" spans="1:3" ht="15">
      <c r="A110" s="9" t="s">
        <v>111</v>
      </c>
      <c r="B110" s="10">
        <f>SUM(B111:B112)</f>
        <v>616.9700000000003</v>
      </c>
      <c r="C110" s="10">
        <f>SUM(C111:C112)</f>
        <v>1108.0299999999997</v>
      </c>
    </row>
    <row r="111" spans="1:3" ht="15">
      <c r="A111" s="11" t="s">
        <v>112</v>
      </c>
      <c r="B111" s="12">
        <v>6403.68</v>
      </c>
      <c r="C111" s="12">
        <v>7511.71</v>
      </c>
    </row>
    <row r="112" spans="1:3" ht="15">
      <c r="A112" s="11" t="s">
        <v>113</v>
      </c>
      <c r="B112" s="12">
        <v>-5786.71</v>
      </c>
      <c r="C112" s="12">
        <v>-6403.68</v>
      </c>
    </row>
    <row r="113" spans="1:3" ht="15">
      <c r="A113" s="13" t="s">
        <v>114</v>
      </c>
      <c r="B113" s="14">
        <f>B114+B129+B135+B146+B156+B166+B173</f>
        <v>1670669.84</v>
      </c>
      <c r="C113" s="14">
        <f>C114+C129+C135+C146+C156+C166+C173</f>
        <v>1599378.2200000002</v>
      </c>
    </row>
    <row r="114" spans="1:3" ht="15">
      <c r="A114" s="7" t="s">
        <v>115</v>
      </c>
      <c r="B114" s="8">
        <f>B115+B127</f>
        <v>474436.6400000001</v>
      </c>
      <c r="C114" s="8">
        <f>C115+C127</f>
        <v>366674.37</v>
      </c>
    </row>
    <row r="115" spans="1:3" ht="15">
      <c r="A115" s="9" t="s">
        <v>116</v>
      </c>
      <c r="B115" s="10">
        <f>SUM(B116:B126)</f>
        <v>473557.12000000005</v>
      </c>
      <c r="C115" s="10">
        <f>SUM(C116:C126)</f>
        <v>365330.37</v>
      </c>
    </row>
    <row r="116" spans="1:3" ht="15">
      <c r="A116" s="11" t="s">
        <v>117</v>
      </c>
      <c r="B116" s="12">
        <v>141559.5</v>
      </c>
      <c r="C116" s="12">
        <v>73247.5</v>
      </c>
    </row>
    <row r="117" spans="1:3" ht="15">
      <c r="A117" s="11" t="s">
        <v>118</v>
      </c>
      <c r="B117" s="12">
        <v>0</v>
      </c>
      <c r="C117" s="12">
        <v>0</v>
      </c>
    </row>
    <row r="118" spans="1:3" ht="15">
      <c r="A118" s="11" t="s">
        <v>119</v>
      </c>
      <c r="B118" s="12">
        <v>6498.54</v>
      </c>
      <c r="C118" s="12">
        <v>6242.08</v>
      </c>
    </row>
    <row r="119" spans="1:3" ht="15">
      <c r="A119" s="11" t="s">
        <v>120</v>
      </c>
      <c r="B119" s="12">
        <v>279.2</v>
      </c>
      <c r="C119" s="12">
        <v>390</v>
      </c>
    </row>
    <row r="120" spans="1:3" ht="15">
      <c r="A120" s="11" t="s">
        <v>121</v>
      </c>
      <c r="B120" s="12">
        <v>4920</v>
      </c>
      <c r="C120" s="12">
        <v>8520</v>
      </c>
    </row>
    <row r="121" spans="1:3" ht="15">
      <c r="A121" s="11" t="s">
        <v>122</v>
      </c>
      <c r="B121" s="12">
        <v>5915.33</v>
      </c>
      <c r="C121" s="12">
        <v>11427.97</v>
      </c>
    </row>
    <row r="122" spans="1:3" ht="15">
      <c r="A122" s="11" t="s">
        <v>123</v>
      </c>
      <c r="B122" s="12">
        <v>40520</v>
      </c>
      <c r="C122" s="12">
        <v>57600</v>
      </c>
    </row>
    <row r="123" spans="1:3" ht="15">
      <c r="A123" s="11" t="s">
        <v>124</v>
      </c>
      <c r="B123" s="12">
        <v>13035.6</v>
      </c>
      <c r="C123" s="12">
        <v>16418.66</v>
      </c>
    </row>
    <row r="124" spans="1:3" ht="15">
      <c r="A124" s="11" t="s">
        <v>125</v>
      </c>
      <c r="B124" s="12">
        <v>247125.13</v>
      </c>
      <c r="C124" s="12">
        <v>188988.16</v>
      </c>
    </row>
    <row r="125" spans="1:3" ht="15">
      <c r="A125" s="11" t="s">
        <v>126</v>
      </c>
      <c r="B125" s="12">
        <v>10563.02</v>
      </c>
      <c r="C125" s="12">
        <v>0</v>
      </c>
    </row>
    <row r="126" spans="1:3" ht="15">
      <c r="A126" s="11" t="s">
        <v>127</v>
      </c>
      <c r="B126" s="12">
        <v>3140.8</v>
      </c>
      <c r="C126" s="12">
        <v>2496</v>
      </c>
    </row>
    <row r="127" spans="1:3" ht="15">
      <c r="A127" s="9" t="s">
        <v>128</v>
      </c>
      <c r="B127" s="10">
        <f>B128</f>
        <v>879.52</v>
      </c>
      <c r="C127" s="10">
        <f>C128</f>
        <v>1344</v>
      </c>
    </row>
    <row r="128" spans="1:3" ht="15">
      <c r="A128" s="11" t="s">
        <v>129</v>
      </c>
      <c r="B128" s="12">
        <v>879.52</v>
      </c>
      <c r="C128" s="12">
        <v>1344</v>
      </c>
    </row>
    <row r="129" spans="1:3" ht="15">
      <c r="A129" s="7" t="s">
        <v>130</v>
      </c>
      <c r="B129" s="8">
        <f>B130</f>
        <v>432155.95</v>
      </c>
      <c r="C129" s="8">
        <f>C130</f>
        <v>476824.5</v>
      </c>
    </row>
    <row r="130" spans="1:3" ht="15">
      <c r="A130" s="9" t="s">
        <v>131</v>
      </c>
      <c r="B130" s="10">
        <f>SUM(B131:B134)</f>
        <v>432155.95</v>
      </c>
      <c r="C130" s="10">
        <f>SUM(C131:C134)</f>
        <v>476824.5</v>
      </c>
    </row>
    <row r="131" spans="1:3" ht="15">
      <c r="A131" s="11" t="s">
        <v>132</v>
      </c>
      <c r="B131" s="12">
        <v>410774.88</v>
      </c>
      <c r="C131" s="12">
        <v>408036.42</v>
      </c>
    </row>
    <row r="132" spans="1:3" ht="15">
      <c r="A132" s="11" t="s">
        <v>133</v>
      </c>
      <c r="B132" s="12">
        <v>5089.7</v>
      </c>
      <c r="C132" s="12">
        <v>42401.97</v>
      </c>
    </row>
    <row r="133" spans="1:3" ht="15">
      <c r="A133" s="11" t="s">
        <v>134</v>
      </c>
      <c r="B133" s="12">
        <v>0</v>
      </c>
      <c r="C133" s="12">
        <v>8545.06</v>
      </c>
    </row>
    <row r="134" spans="1:3" ht="15">
      <c r="A134" s="11" t="s">
        <v>135</v>
      </c>
      <c r="B134" s="12">
        <v>16291.37</v>
      </c>
      <c r="C134" s="12">
        <v>17841.05</v>
      </c>
    </row>
    <row r="135" spans="1:3" ht="15">
      <c r="A135" s="7" t="s">
        <v>136</v>
      </c>
      <c r="B135" s="8">
        <f>B136</f>
        <v>188223.19</v>
      </c>
      <c r="C135" s="8">
        <f>C136</f>
        <v>183332.97000000003</v>
      </c>
    </row>
    <row r="136" spans="1:3" ht="15">
      <c r="A136" s="9" t="s">
        <v>137</v>
      </c>
      <c r="B136" s="10">
        <f>SUM(B137:B145)</f>
        <v>188223.19</v>
      </c>
      <c r="C136" s="10">
        <f>SUM(C137:C145)</f>
        <v>183332.97000000003</v>
      </c>
    </row>
    <row r="137" spans="1:3" ht="15">
      <c r="A137" s="11" t="s">
        <v>138</v>
      </c>
      <c r="B137" s="12">
        <v>3473.2</v>
      </c>
      <c r="C137" s="12">
        <v>9469.99</v>
      </c>
    </row>
    <row r="138" spans="1:3" ht="15">
      <c r="A138" s="11" t="s">
        <v>139</v>
      </c>
      <c r="B138" s="12">
        <v>18217.32</v>
      </c>
      <c r="C138" s="12">
        <v>10433.14</v>
      </c>
    </row>
    <row r="139" spans="1:3" ht="15">
      <c r="A139" s="11" t="s">
        <v>140</v>
      </c>
      <c r="B139" s="12">
        <v>2977.07</v>
      </c>
      <c r="C139" s="12">
        <v>7184.88</v>
      </c>
    </row>
    <row r="140" spans="1:3" ht="15">
      <c r="A140" s="11" t="s">
        <v>141</v>
      </c>
      <c r="B140" s="12">
        <v>71028.1</v>
      </c>
      <c r="C140" s="12">
        <v>62784.29</v>
      </c>
    </row>
    <row r="141" spans="1:3" ht="15">
      <c r="A141" s="11" t="s">
        <v>142</v>
      </c>
      <c r="B141" s="12">
        <v>5166.59</v>
      </c>
      <c r="C141" s="12">
        <v>6736.06</v>
      </c>
    </row>
    <row r="142" spans="1:3" ht="15">
      <c r="A142" s="11" t="s">
        <v>143</v>
      </c>
      <c r="B142" s="12">
        <v>4438.72</v>
      </c>
      <c r="C142" s="12">
        <v>7930.66</v>
      </c>
    </row>
    <row r="143" spans="1:3" ht="15">
      <c r="A143" s="11" t="s">
        <v>144</v>
      </c>
      <c r="B143" s="12">
        <v>34848.59</v>
      </c>
      <c r="C143" s="12">
        <v>33633.27</v>
      </c>
    </row>
    <row r="144" spans="1:3" ht="15">
      <c r="A144" s="11" t="s">
        <v>145</v>
      </c>
      <c r="B144" s="12">
        <v>256.6</v>
      </c>
      <c r="C144" s="12">
        <v>256.6</v>
      </c>
    </row>
    <row r="145" spans="1:3" ht="15">
      <c r="A145" s="11" t="s">
        <v>146</v>
      </c>
      <c r="B145" s="12">
        <v>47817</v>
      </c>
      <c r="C145" s="12">
        <v>44904.08</v>
      </c>
    </row>
    <row r="146" spans="1:3" ht="15">
      <c r="A146" s="7" t="s">
        <v>147</v>
      </c>
      <c r="B146" s="8">
        <f>B147</f>
        <v>437425.18</v>
      </c>
      <c r="C146" s="8">
        <f>C147</f>
        <v>468334.63</v>
      </c>
    </row>
    <row r="147" spans="1:3" ht="15">
      <c r="A147" s="9" t="s">
        <v>148</v>
      </c>
      <c r="B147" s="10">
        <f>SUM(B148:B155)</f>
        <v>437425.18</v>
      </c>
      <c r="C147" s="10">
        <f>SUM(C148:C155)</f>
        <v>468334.63</v>
      </c>
    </row>
    <row r="148" spans="1:3" ht="15">
      <c r="A148" s="11" t="s">
        <v>149</v>
      </c>
      <c r="B148" s="12">
        <v>10191.97</v>
      </c>
      <c r="C148" s="12">
        <v>10988.68</v>
      </c>
    </row>
    <row r="149" spans="1:3" ht="15">
      <c r="A149" s="11" t="s">
        <v>150</v>
      </c>
      <c r="B149" s="12">
        <v>81053.39</v>
      </c>
      <c r="C149" s="12">
        <v>76346.44</v>
      </c>
    </row>
    <row r="150" spans="1:3" ht="15">
      <c r="A150" s="11" t="s">
        <v>151</v>
      </c>
      <c r="B150" s="12">
        <v>3457.69</v>
      </c>
      <c r="C150" s="12">
        <v>3601.99</v>
      </c>
    </row>
    <row r="151" spans="1:3" ht="15">
      <c r="A151" s="11" t="s">
        <v>152</v>
      </c>
      <c r="B151" s="12">
        <v>62577.95</v>
      </c>
      <c r="C151" s="12">
        <v>56453.26</v>
      </c>
    </row>
    <row r="152" spans="1:3" ht="15">
      <c r="A152" s="11" t="s">
        <v>153</v>
      </c>
      <c r="B152" s="12">
        <v>66881.52</v>
      </c>
      <c r="C152" s="12">
        <v>70010.31</v>
      </c>
    </row>
    <row r="153" spans="1:3" ht="15">
      <c r="A153" s="11" t="s">
        <v>154</v>
      </c>
      <c r="B153" s="12">
        <v>5037.91</v>
      </c>
      <c r="C153" s="12">
        <v>5265.93</v>
      </c>
    </row>
    <row r="154" spans="1:3" ht="15">
      <c r="A154" s="11" t="s">
        <v>155</v>
      </c>
      <c r="B154" s="12">
        <v>195944.94</v>
      </c>
      <c r="C154" s="12">
        <v>233736.92</v>
      </c>
    </row>
    <row r="155" spans="1:3" ht="15">
      <c r="A155" s="11" t="s">
        <v>156</v>
      </c>
      <c r="B155" s="12">
        <v>12279.81</v>
      </c>
      <c r="C155" s="12">
        <v>11931.1</v>
      </c>
    </row>
    <row r="156" spans="1:3" ht="15">
      <c r="A156" s="7" t="s">
        <v>157</v>
      </c>
      <c r="B156" s="8">
        <f>B157+B164</f>
        <v>36756.479999999996</v>
      </c>
      <c r="C156" s="8">
        <f>C157+C164</f>
        <v>17078.72</v>
      </c>
    </row>
    <row r="157" spans="1:3" ht="15">
      <c r="A157" s="9" t="s">
        <v>158</v>
      </c>
      <c r="B157" s="10">
        <f>SUM(B158:B163)</f>
        <v>18917.6</v>
      </c>
      <c r="C157" s="10">
        <f>SUM(C158:C163)</f>
        <v>17078.72</v>
      </c>
    </row>
    <row r="158" spans="1:3" ht="15">
      <c r="A158" s="11" t="s">
        <v>159</v>
      </c>
      <c r="B158" s="12">
        <v>704</v>
      </c>
      <c r="C158" s="12">
        <v>1422</v>
      </c>
    </row>
    <row r="159" spans="1:3" ht="15">
      <c r="A159" s="11" t="s">
        <v>160</v>
      </c>
      <c r="B159" s="12">
        <v>0</v>
      </c>
      <c r="C159" s="12">
        <v>0</v>
      </c>
    </row>
    <row r="160" spans="1:3" ht="15">
      <c r="A160" s="11" t="s">
        <v>161</v>
      </c>
      <c r="B160" s="12">
        <v>11448.6</v>
      </c>
      <c r="C160" s="12">
        <v>9330.92</v>
      </c>
    </row>
    <row r="161" spans="1:3" ht="15">
      <c r="A161" s="11" t="s">
        <v>162</v>
      </c>
      <c r="B161" s="12">
        <v>189.2</v>
      </c>
      <c r="C161" s="12">
        <v>189.2</v>
      </c>
    </row>
    <row r="162" spans="1:3" ht="15">
      <c r="A162" s="11" t="s">
        <v>163</v>
      </c>
      <c r="B162" s="12">
        <v>1268.8</v>
      </c>
      <c r="C162" s="12">
        <v>2537.6</v>
      </c>
    </row>
    <row r="163" spans="1:3" ht="15">
      <c r="A163" s="11" t="s">
        <v>164</v>
      </c>
      <c r="B163" s="12">
        <v>5307</v>
      </c>
      <c r="C163" s="12">
        <v>3599</v>
      </c>
    </row>
    <row r="164" spans="1:3" ht="15">
      <c r="A164" s="9" t="s">
        <v>165</v>
      </c>
      <c r="B164" s="10">
        <f>B165</f>
        <v>17838.88</v>
      </c>
      <c r="C164" s="10">
        <f>C165</f>
        <v>0</v>
      </c>
    </row>
    <row r="165" spans="1:3" ht="15">
      <c r="A165" s="11" t="s">
        <v>166</v>
      </c>
      <c r="B165" s="12">
        <v>17838.88</v>
      </c>
      <c r="C165" s="12">
        <v>0</v>
      </c>
    </row>
    <row r="166" spans="1:3" ht="15">
      <c r="A166" s="7" t="s">
        <v>167</v>
      </c>
      <c r="B166" s="15">
        <f>B167</f>
        <v>33787.6</v>
      </c>
      <c r="C166" s="15">
        <f>C167</f>
        <v>29154.07</v>
      </c>
    </row>
    <row r="167" spans="1:3" ht="15">
      <c r="A167" s="9" t="s">
        <v>168</v>
      </c>
      <c r="B167" s="10">
        <f>SUM(B168:B172)</f>
        <v>33787.6</v>
      </c>
      <c r="C167" s="10">
        <f>SUM(C168:C172)</f>
        <v>29154.07</v>
      </c>
    </row>
    <row r="168" spans="1:3" ht="15">
      <c r="A168" s="11" t="s">
        <v>169</v>
      </c>
      <c r="B168" s="12">
        <v>27292.02</v>
      </c>
      <c r="C168" s="12">
        <v>23099.74</v>
      </c>
    </row>
    <row r="169" spans="1:3" ht="15">
      <c r="A169" s="11" t="s">
        <v>170</v>
      </c>
      <c r="B169" s="12">
        <v>651.91</v>
      </c>
      <c r="C169" s="12">
        <v>243.36</v>
      </c>
    </row>
    <row r="170" spans="1:3" ht="15">
      <c r="A170" s="11" t="s">
        <v>171</v>
      </c>
      <c r="B170" s="12">
        <v>41.8</v>
      </c>
      <c r="C170" s="12">
        <v>9.1</v>
      </c>
    </row>
    <row r="171" spans="1:3" ht="15">
      <c r="A171" s="11" t="s">
        <v>172</v>
      </c>
      <c r="B171" s="12">
        <v>5801.87</v>
      </c>
      <c r="C171" s="12">
        <v>5801.87</v>
      </c>
    </row>
    <row r="172" spans="1:3" ht="15">
      <c r="A172" s="11" t="s">
        <v>173</v>
      </c>
      <c r="B172" s="12">
        <v>0</v>
      </c>
      <c r="C172" s="12">
        <v>0</v>
      </c>
    </row>
    <row r="173" spans="1:3" ht="15">
      <c r="A173" s="7" t="s">
        <v>174</v>
      </c>
      <c r="B173" s="8">
        <f>B174</f>
        <v>67884.79999999999</v>
      </c>
      <c r="C173" s="8">
        <f>C174</f>
        <v>57978.96000000001</v>
      </c>
    </row>
    <row r="174" spans="1:3" ht="15">
      <c r="A174" s="9" t="s">
        <v>175</v>
      </c>
      <c r="B174" s="10">
        <f>SUM(B175:B180)</f>
        <v>67884.79999999999</v>
      </c>
      <c r="C174" s="10">
        <f>SUM(C175:C180)</f>
        <v>57978.96000000001</v>
      </c>
    </row>
    <row r="175" spans="1:3" ht="15">
      <c r="A175" s="11" t="s">
        <v>176</v>
      </c>
      <c r="B175" s="12">
        <v>45201.49</v>
      </c>
      <c r="C175" s="12">
        <v>37957.91</v>
      </c>
    </row>
    <row r="176" spans="1:3" ht="15">
      <c r="A176" s="11" t="s">
        <v>177</v>
      </c>
      <c r="B176" s="12">
        <v>11123.85</v>
      </c>
      <c r="C176" s="12">
        <v>8215.25</v>
      </c>
    </row>
    <row r="177" spans="1:3" ht="15">
      <c r="A177" s="11" t="s">
        <v>178</v>
      </c>
      <c r="B177" s="12">
        <v>915</v>
      </c>
      <c r="C177" s="12">
        <v>1159</v>
      </c>
    </row>
    <row r="178" spans="1:3" ht="15">
      <c r="A178" s="11" t="s">
        <v>179</v>
      </c>
      <c r="B178" s="12">
        <v>660</v>
      </c>
      <c r="C178" s="12">
        <v>672</v>
      </c>
    </row>
    <row r="179" spans="1:3" ht="15">
      <c r="A179" s="11" t="s">
        <v>180</v>
      </c>
      <c r="B179" s="12">
        <v>9532.71</v>
      </c>
      <c r="C179" s="12">
        <v>9513.05</v>
      </c>
    </row>
    <row r="180" spans="1:3" ht="15">
      <c r="A180" s="11" t="s">
        <v>181</v>
      </c>
      <c r="B180" s="12">
        <v>451.75</v>
      </c>
      <c r="C180" s="12">
        <v>461.75</v>
      </c>
    </row>
    <row r="181" spans="1:3" ht="15">
      <c r="A181" s="13" t="s">
        <v>182</v>
      </c>
      <c r="B181" s="14">
        <f>B182+B185+B188+B191</f>
        <v>8471515.6</v>
      </c>
      <c r="C181" s="14">
        <f>C182+C185+C188+C191</f>
        <v>8141137.31</v>
      </c>
    </row>
    <row r="182" spans="1:3" ht="15">
      <c r="A182" s="7" t="s">
        <v>183</v>
      </c>
      <c r="B182" s="8">
        <f>B183</f>
        <v>6279337.67</v>
      </c>
      <c r="C182" s="8">
        <f>C183</f>
        <v>6105081.23</v>
      </c>
    </row>
    <row r="183" spans="1:3" ht="15">
      <c r="A183" s="9" t="s">
        <v>184</v>
      </c>
      <c r="B183" s="10">
        <f>B184</f>
        <v>6279337.67</v>
      </c>
      <c r="C183" s="10">
        <f>C184</f>
        <v>6105081.23</v>
      </c>
    </row>
    <row r="184" spans="1:3" ht="15">
      <c r="A184" s="11" t="s">
        <v>185</v>
      </c>
      <c r="B184" s="12">
        <v>6279337.67</v>
      </c>
      <c r="C184" s="12">
        <v>6105081.23</v>
      </c>
    </row>
    <row r="185" spans="1:3" ht="15">
      <c r="A185" s="7" t="s">
        <v>186</v>
      </c>
      <c r="B185" s="8">
        <f>B186</f>
        <v>1767345.44</v>
      </c>
      <c r="C185" s="8">
        <f>C186</f>
        <v>1686145.52</v>
      </c>
    </row>
    <row r="186" spans="1:3" ht="15">
      <c r="A186" s="9" t="s">
        <v>187</v>
      </c>
      <c r="B186" s="10">
        <f>B187</f>
        <v>1767345.44</v>
      </c>
      <c r="C186" s="10">
        <f>C187</f>
        <v>1686145.52</v>
      </c>
    </row>
    <row r="187" spans="1:3" ht="15">
      <c r="A187" s="11" t="s">
        <v>188</v>
      </c>
      <c r="B187" s="12">
        <v>1767345.44</v>
      </c>
      <c r="C187" s="12">
        <v>1686145.52</v>
      </c>
    </row>
    <row r="188" spans="1:3" ht="15">
      <c r="A188" s="7" t="s">
        <v>189</v>
      </c>
      <c r="B188" s="8">
        <f>B189</f>
        <v>213939.68</v>
      </c>
      <c r="C188" s="8">
        <f>C189</f>
        <v>168737.02</v>
      </c>
    </row>
    <row r="189" spans="1:3" ht="15">
      <c r="A189" s="9" t="s">
        <v>190</v>
      </c>
      <c r="B189" s="10">
        <f>B190</f>
        <v>213939.68</v>
      </c>
      <c r="C189" s="10">
        <f>C190</f>
        <v>168737.02</v>
      </c>
    </row>
    <row r="190" spans="1:3" ht="15">
      <c r="A190" s="11" t="s">
        <v>191</v>
      </c>
      <c r="B190" s="12">
        <v>213939.68</v>
      </c>
      <c r="C190" s="12">
        <v>168737.02</v>
      </c>
    </row>
    <row r="191" spans="1:3" ht="15">
      <c r="A191" s="7" t="s">
        <v>192</v>
      </c>
      <c r="B191" s="8">
        <f>B192</f>
        <v>210892.81</v>
      </c>
      <c r="C191" s="8">
        <f>C192</f>
        <v>181173.54</v>
      </c>
    </row>
    <row r="192" spans="1:3" ht="15">
      <c r="A192" s="9" t="s">
        <v>193</v>
      </c>
      <c r="B192" s="10">
        <f>SUM(B193:B200)</f>
        <v>210892.81</v>
      </c>
      <c r="C192" s="10">
        <f>SUM(C193:C200)</f>
        <v>181173.54</v>
      </c>
    </row>
    <row r="193" spans="1:3" ht="15">
      <c r="A193" s="11" t="s">
        <v>194</v>
      </c>
      <c r="B193" s="12">
        <v>5714.21</v>
      </c>
      <c r="C193" s="12">
        <v>7103.73</v>
      </c>
    </row>
    <row r="194" spans="1:3" ht="15">
      <c r="A194" s="11" t="s">
        <v>195</v>
      </c>
      <c r="B194" s="12">
        <v>22002.84</v>
      </c>
      <c r="C194" s="12">
        <v>7634.23</v>
      </c>
    </row>
    <row r="195" spans="1:3" ht="15">
      <c r="A195" s="11" t="s">
        <v>196</v>
      </c>
      <c r="B195" s="12">
        <v>4280.35</v>
      </c>
      <c r="C195" s="12">
        <v>2860</v>
      </c>
    </row>
    <row r="196" spans="1:3" ht="15">
      <c r="A196" s="11" t="s">
        <v>197</v>
      </c>
      <c r="B196" s="12">
        <v>49905.69</v>
      </c>
      <c r="C196" s="12">
        <v>41951.41</v>
      </c>
    </row>
    <row r="197" spans="1:3" ht="15">
      <c r="A197" s="11" t="s">
        <v>198</v>
      </c>
      <c r="B197" s="12">
        <v>9045.09</v>
      </c>
      <c r="C197" s="12">
        <v>8293.32</v>
      </c>
    </row>
    <row r="198" spans="1:3" ht="15">
      <c r="A198" s="11" t="s">
        <v>199</v>
      </c>
      <c r="B198" s="12">
        <v>76720.24</v>
      </c>
      <c r="C198" s="12">
        <v>74232.91</v>
      </c>
    </row>
    <row r="199" spans="1:3" ht="15">
      <c r="A199" s="11" t="s">
        <v>200</v>
      </c>
      <c r="B199" s="12">
        <v>16472.39</v>
      </c>
      <c r="C199" s="12">
        <v>16185.94</v>
      </c>
    </row>
    <row r="200" spans="1:3" ht="15">
      <c r="A200" s="11" t="s">
        <v>201</v>
      </c>
      <c r="B200" s="12">
        <v>26752</v>
      </c>
      <c r="C200" s="12">
        <v>22912</v>
      </c>
    </row>
    <row r="201" spans="1:3" ht="15">
      <c r="A201" s="13" t="s">
        <v>202</v>
      </c>
      <c r="B201" s="14">
        <f>B202</f>
        <v>423719.32000000007</v>
      </c>
      <c r="C201" s="14">
        <f>C202</f>
        <v>457881.72000000003</v>
      </c>
    </row>
    <row r="202" spans="1:3" ht="15">
      <c r="A202" s="7" t="s">
        <v>203</v>
      </c>
      <c r="B202" s="8">
        <f>B203+B205</f>
        <v>423719.32000000007</v>
      </c>
      <c r="C202" s="8">
        <f>C203+C205</f>
        <v>457881.72000000003</v>
      </c>
    </row>
    <row r="203" spans="1:3" ht="15">
      <c r="A203" s="9" t="s">
        <v>204</v>
      </c>
      <c r="B203" s="10">
        <f>B204</f>
        <v>5132.96</v>
      </c>
      <c r="C203" s="10">
        <f>C204</f>
        <v>5115.01</v>
      </c>
    </row>
    <row r="204" spans="1:3" ht="15">
      <c r="A204" s="11" t="s">
        <v>205</v>
      </c>
      <c r="B204" s="12">
        <v>5132.96</v>
      </c>
      <c r="C204" s="12">
        <v>5115.01</v>
      </c>
    </row>
    <row r="205" spans="1:3" ht="15">
      <c r="A205" s="9" t="s">
        <v>206</v>
      </c>
      <c r="B205" s="10">
        <f>SUM(B206:B221)</f>
        <v>418586.36000000004</v>
      </c>
      <c r="C205" s="10">
        <f>SUM(C206:C221)</f>
        <v>452766.71</v>
      </c>
    </row>
    <row r="206" spans="1:3" ht="15">
      <c r="A206" s="11" t="s">
        <v>207</v>
      </c>
      <c r="B206" s="12">
        <v>189787.23</v>
      </c>
      <c r="C206" s="12">
        <v>201818.84</v>
      </c>
    </row>
    <row r="207" spans="1:3" ht="15">
      <c r="A207" s="11" t="s">
        <v>208</v>
      </c>
      <c r="B207" s="12">
        <v>66219.74</v>
      </c>
      <c r="C207" s="12">
        <v>66138.7</v>
      </c>
    </row>
    <row r="208" spans="1:3" ht="15">
      <c r="A208" s="11" t="s">
        <v>209</v>
      </c>
      <c r="B208" s="12">
        <v>24717.63</v>
      </c>
      <c r="C208" s="12">
        <v>16621.5</v>
      </c>
    </row>
    <row r="209" spans="1:3" ht="15">
      <c r="A209" s="11" t="s">
        <v>210</v>
      </c>
      <c r="B209" s="12">
        <v>14295.9</v>
      </c>
      <c r="C209" s="12">
        <v>14254.24</v>
      </c>
    </row>
    <row r="210" spans="1:3" ht="15">
      <c r="A210" s="11" t="s">
        <v>211</v>
      </c>
      <c r="B210" s="12">
        <v>13618.71</v>
      </c>
      <c r="C210" s="12">
        <v>24879.91</v>
      </c>
    </row>
    <row r="211" spans="1:3" ht="15">
      <c r="A211" s="11" t="s">
        <v>212</v>
      </c>
      <c r="B211" s="12">
        <v>7366.04</v>
      </c>
      <c r="C211" s="12">
        <v>8662.7</v>
      </c>
    </row>
    <row r="212" spans="1:3" ht="15">
      <c r="A212" s="11" t="s">
        <v>213</v>
      </c>
      <c r="B212" s="12">
        <v>23910.64</v>
      </c>
      <c r="C212" s="12">
        <v>39969.33</v>
      </c>
    </row>
    <row r="213" spans="1:3" ht="15">
      <c r="A213" s="11" t="s">
        <v>214</v>
      </c>
      <c r="B213" s="12">
        <v>16248.13</v>
      </c>
      <c r="C213" s="12">
        <v>15427.34</v>
      </c>
    </row>
    <row r="214" spans="1:3" ht="15">
      <c r="A214" s="11" t="s">
        <v>215</v>
      </c>
      <c r="B214" s="12">
        <v>3224.6</v>
      </c>
      <c r="C214" s="12">
        <v>5438.96</v>
      </c>
    </row>
    <row r="215" spans="1:3" ht="15">
      <c r="A215" s="11" t="s">
        <v>216</v>
      </c>
      <c r="B215" s="12">
        <v>28320.66</v>
      </c>
      <c r="C215" s="12">
        <v>27679.8</v>
      </c>
    </row>
    <row r="216" spans="1:3" ht="15">
      <c r="A216" s="11" t="s">
        <v>217</v>
      </c>
      <c r="B216" s="12">
        <v>12939.53</v>
      </c>
      <c r="C216" s="12">
        <v>17433.37</v>
      </c>
    </row>
    <row r="217" spans="1:3" ht="15">
      <c r="A217" s="11" t="s">
        <v>218</v>
      </c>
      <c r="B217" s="12">
        <v>5448.47</v>
      </c>
      <c r="C217" s="12">
        <v>5662.15</v>
      </c>
    </row>
    <row r="218" spans="1:3" ht="15">
      <c r="A218" s="11" t="s">
        <v>219</v>
      </c>
      <c r="B218" s="12">
        <v>3709.21</v>
      </c>
      <c r="C218" s="12">
        <v>0</v>
      </c>
    </row>
    <row r="219" spans="1:3" ht="15">
      <c r="A219" s="11" t="s">
        <v>220</v>
      </c>
      <c r="B219" s="12">
        <v>7750</v>
      </c>
      <c r="C219" s="12">
        <v>7750</v>
      </c>
    </row>
    <row r="220" spans="1:3" ht="15">
      <c r="A220" s="11" t="s">
        <v>221</v>
      </c>
      <c r="B220" s="12">
        <v>0</v>
      </c>
      <c r="C220" s="12">
        <v>0</v>
      </c>
    </row>
    <row r="221" spans="1:3" ht="15">
      <c r="A221" s="11" t="s">
        <v>222</v>
      </c>
      <c r="B221" s="12">
        <v>1029.87</v>
      </c>
      <c r="C221" s="12">
        <v>1029.87</v>
      </c>
    </row>
    <row r="222" spans="1:3" ht="15">
      <c r="A222" s="13" t="s">
        <v>223</v>
      </c>
      <c r="B222" s="14">
        <f>B223+B226+B230+B234</f>
        <v>282629.1</v>
      </c>
      <c r="C222" s="14">
        <f>C223+C226+C230+C234</f>
        <v>232580.95</v>
      </c>
    </row>
    <row r="223" spans="1:3" ht="15">
      <c r="A223" s="7" t="s">
        <v>224</v>
      </c>
      <c r="B223" s="8">
        <f>B224</f>
        <v>0</v>
      </c>
      <c r="C223" s="8">
        <f>C224</f>
        <v>0</v>
      </c>
    </row>
    <row r="224" spans="1:3" ht="15">
      <c r="A224" s="9" t="s">
        <v>225</v>
      </c>
      <c r="B224" s="10">
        <f>B225</f>
        <v>0</v>
      </c>
      <c r="C224" s="10">
        <f>C225</f>
        <v>0</v>
      </c>
    </row>
    <row r="225" spans="1:3" ht="15">
      <c r="A225" s="11" t="s">
        <v>226</v>
      </c>
      <c r="B225" s="12">
        <v>0</v>
      </c>
      <c r="C225" s="12">
        <v>0</v>
      </c>
    </row>
    <row r="226" spans="1:3" ht="15">
      <c r="A226" s="7" t="s">
        <v>227</v>
      </c>
      <c r="B226" s="8">
        <f>B227</f>
        <v>0</v>
      </c>
      <c r="C226" s="8">
        <f>C227</f>
        <v>0</v>
      </c>
    </row>
    <row r="227" spans="1:3" ht="15">
      <c r="A227" s="9" t="s">
        <v>228</v>
      </c>
      <c r="B227" s="10">
        <f>SUM(B228:B229)</f>
        <v>0</v>
      </c>
      <c r="C227" s="10">
        <f>SUM(C228:C229)</f>
        <v>0</v>
      </c>
    </row>
    <row r="228" spans="1:3" ht="15">
      <c r="A228" s="11" t="s">
        <v>229</v>
      </c>
      <c r="B228" s="12">
        <v>0</v>
      </c>
      <c r="C228" s="12">
        <v>0</v>
      </c>
    </row>
    <row r="229" spans="1:3" ht="15">
      <c r="A229" s="11" t="s">
        <v>230</v>
      </c>
      <c r="B229" s="12">
        <v>0</v>
      </c>
      <c r="C229" s="12">
        <v>0</v>
      </c>
    </row>
    <row r="230" spans="1:3" ht="15">
      <c r="A230" s="7" t="s">
        <v>231</v>
      </c>
      <c r="B230" s="8">
        <f>B231</f>
        <v>282629.1</v>
      </c>
      <c r="C230" s="8">
        <f>C231</f>
        <v>232580.95</v>
      </c>
    </row>
    <row r="231" spans="1:3" ht="15">
      <c r="A231" s="9" t="s">
        <v>232</v>
      </c>
      <c r="B231" s="10">
        <f>SUM(B232:B233)</f>
        <v>282629.1</v>
      </c>
      <c r="C231" s="10">
        <f>SUM(C232:C233)</f>
        <v>232580.95</v>
      </c>
    </row>
    <row r="232" spans="1:3" ht="15">
      <c r="A232" s="11" t="s">
        <v>233</v>
      </c>
      <c r="B232" s="12">
        <v>237384.68</v>
      </c>
      <c r="C232" s="12">
        <v>197100</v>
      </c>
    </row>
    <row r="233" spans="1:3" ht="15">
      <c r="A233" s="11" t="s">
        <v>234</v>
      </c>
      <c r="B233" s="12">
        <v>45244.42</v>
      </c>
      <c r="C233" s="12">
        <v>35480.95</v>
      </c>
    </row>
    <row r="234" spans="1:3" ht="15">
      <c r="A234" s="7" t="s">
        <v>235</v>
      </c>
      <c r="B234" s="8">
        <f>B235</f>
        <v>0</v>
      </c>
      <c r="C234" s="8">
        <f>C235</f>
        <v>0</v>
      </c>
    </row>
    <row r="235" spans="1:3" ht="15">
      <c r="A235" s="9" t="s">
        <v>236</v>
      </c>
      <c r="B235" s="10">
        <f>B236</f>
        <v>0</v>
      </c>
      <c r="C235" s="10">
        <f>C236</f>
        <v>0</v>
      </c>
    </row>
    <row r="236" spans="1:3" ht="15">
      <c r="A236" s="11" t="s">
        <v>237</v>
      </c>
      <c r="B236" s="12">
        <v>0</v>
      </c>
      <c r="C236" s="12">
        <v>0</v>
      </c>
    </row>
    <row r="237" spans="1:3" ht="15">
      <c r="A237" s="13" t="s">
        <v>238</v>
      </c>
      <c r="B237" s="14">
        <f>B238</f>
        <v>35995.560000000005</v>
      </c>
      <c r="C237" s="14">
        <f>C238</f>
        <v>45339.72000000001</v>
      </c>
    </row>
    <row r="238" spans="1:3" ht="15">
      <c r="A238" s="7" t="s">
        <v>239</v>
      </c>
      <c r="B238" s="8">
        <f>B239+B243</f>
        <v>35995.560000000005</v>
      </c>
      <c r="C238" s="8">
        <f>C239+C243</f>
        <v>45339.72000000001</v>
      </c>
    </row>
    <row r="239" spans="1:3" ht="15">
      <c r="A239" s="9" t="s">
        <v>240</v>
      </c>
      <c r="B239" s="10">
        <f>SUM(B240:B242)</f>
        <v>281.65</v>
      </c>
      <c r="C239" s="10">
        <f>SUM(C240:C242)</f>
        <v>285.5</v>
      </c>
    </row>
    <row r="240" spans="1:3" ht="15">
      <c r="A240" s="11" t="s">
        <v>241</v>
      </c>
      <c r="B240" s="12">
        <v>276</v>
      </c>
      <c r="C240" s="12">
        <v>279.87</v>
      </c>
    </row>
    <row r="241" spans="1:3" ht="15">
      <c r="A241" s="11" t="s">
        <v>242</v>
      </c>
      <c r="B241" s="12">
        <v>5.63</v>
      </c>
      <c r="C241" s="12">
        <v>5.63</v>
      </c>
    </row>
    <row r="242" spans="1:3" ht="15">
      <c r="A242" s="11" t="s">
        <v>243</v>
      </c>
      <c r="B242" s="12">
        <v>0.02</v>
      </c>
      <c r="C242" s="12">
        <v>0</v>
      </c>
    </row>
    <row r="243" spans="1:3" ht="15">
      <c r="A243" s="9" t="s">
        <v>244</v>
      </c>
      <c r="B243" s="10">
        <f>SUM(B244:B252)</f>
        <v>35713.91</v>
      </c>
      <c r="C243" s="10">
        <f>SUM(C244:C252)</f>
        <v>45054.22000000001</v>
      </c>
    </row>
    <row r="244" spans="1:3" ht="15">
      <c r="A244" s="11" t="s">
        <v>245</v>
      </c>
      <c r="B244" s="12">
        <v>751.11</v>
      </c>
      <c r="C244" s="12">
        <v>828.52</v>
      </c>
    </row>
    <row r="245" spans="1:3" ht="15">
      <c r="A245" s="11" t="s">
        <v>246</v>
      </c>
      <c r="B245" s="12">
        <v>814.91</v>
      </c>
      <c r="C245" s="12">
        <v>11599.45</v>
      </c>
    </row>
    <row r="246" spans="1:3" ht="15">
      <c r="A246" s="11" t="s">
        <v>247</v>
      </c>
      <c r="B246" s="12">
        <v>6940.89</v>
      </c>
      <c r="C246" s="12">
        <v>8202.96</v>
      </c>
    </row>
    <row r="247" spans="1:3" ht="15">
      <c r="A247" s="11" t="s">
        <v>248</v>
      </c>
      <c r="B247" s="12">
        <v>13981.19</v>
      </c>
      <c r="C247" s="12">
        <v>13443.45</v>
      </c>
    </row>
    <row r="248" spans="1:3" ht="15">
      <c r="A248" s="11" t="s">
        <v>249</v>
      </c>
      <c r="B248" s="12">
        <v>6.66</v>
      </c>
      <c r="C248" s="12">
        <v>7.37</v>
      </c>
    </row>
    <row r="249" spans="1:3" ht="15">
      <c r="A249" s="11" t="s">
        <v>250</v>
      </c>
      <c r="B249" s="12">
        <v>539.03</v>
      </c>
      <c r="C249" s="12">
        <v>733.83</v>
      </c>
    </row>
    <row r="250" spans="1:3" ht="15">
      <c r="A250" s="11" t="s">
        <v>251</v>
      </c>
      <c r="B250" s="12">
        <v>7980.61</v>
      </c>
      <c r="C250" s="12">
        <v>2724</v>
      </c>
    </row>
    <row r="251" spans="1:3" ht="15">
      <c r="A251" s="11" t="s">
        <v>252</v>
      </c>
      <c r="B251" s="12">
        <v>1118.67</v>
      </c>
      <c r="C251" s="12">
        <v>384.26</v>
      </c>
    </row>
    <row r="252" spans="1:3" ht="15">
      <c r="A252" s="11" t="s">
        <v>253</v>
      </c>
      <c r="B252" s="12">
        <v>3580.84</v>
      </c>
      <c r="C252" s="12">
        <v>7130.38</v>
      </c>
    </row>
    <row r="253" spans="1:3" ht="15">
      <c r="A253" s="3" t="s">
        <v>254</v>
      </c>
      <c r="B253" s="4">
        <f>B2-B72</f>
        <v>-209668.33999999985</v>
      </c>
      <c r="C253" s="4">
        <f>C2-C72</f>
        <v>-49370.34000000171</v>
      </c>
    </row>
    <row r="254" spans="1:3" ht="15">
      <c r="A254" s="3" t="s">
        <v>255</v>
      </c>
      <c r="B254" s="4"/>
      <c r="C254" s="4"/>
    </row>
    <row r="255" spans="1:3" ht="15">
      <c r="A255" s="5" t="s">
        <v>256</v>
      </c>
      <c r="B255" s="6">
        <f>B256</f>
        <v>706.29</v>
      </c>
      <c r="C255" s="6">
        <f>C256</f>
        <v>63852.479999999996</v>
      </c>
    </row>
    <row r="256" spans="1:3" ht="15">
      <c r="A256" s="9" t="s">
        <v>257</v>
      </c>
      <c r="B256" s="10">
        <f>SUM(B257:B260)</f>
        <v>706.29</v>
      </c>
      <c r="C256" s="10">
        <f>SUM(C257:C260)</f>
        <v>63852.479999999996</v>
      </c>
    </row>
    <row r="257" spans="1:3" ht="15">
      <c r="A257" s="11" t="s">
        <v>258</v>
      </c>
      <c r="B257" s="12">
        <v>0</v>
      </c>
      <c r="C257" s="12">
        <v>0</v>
      </c>
    </row>
    <row r="258" spans="1:3" ht="15">
      <c r="A258" s="11" t="s">
        <v>259</v>
      </c>
      <c r="B258" s="12">
        <v>706.29</v>
      </c>
      <c r="C258" s="12">
        <v>4984.78</v>
      </c>
    </row>
    <row r="259" spans="1:3" ht="15">
      <c r="A259" s="11" t="s">
        <v>260</v>
      </c>
      <c r="B259" s="12">
        <v>0</v>
      </c>
      <c r="C259" s="12">
        <v>45043.42</v>
      </c>
    </row>
    <row r="260" spans="1:3" ht="15">
      <c r="A260" s="11" t="s">
        <v>261</v>
      </c>
      <c r="B260" s="12">
        <v>0</v>
      </c>
      <c r="C260" s="12">
        <v>13824.28</v>
      </c>
    </row>
    <row r="261" spans="1:3" ht="15">
      <c r="A261" s="5" t="s">
        <v>262</v>
      </c>
      <c r="B261" s="6">
        <f>B262</f>
        <v>-24.42</v>
      </c>
      <c r="C261" s="6">
        <f>C262</f>
        <v>-93</v>
      </c>
    </row>
    <row r="262" spans="1:3" ht="15">
      <c r="A262" s="9" t="s">
        <v>263</v>
      </c>
      <c r="B262" s="10">
        <f>SUM(B263:B264)</f>
        <v>-24.42</v>
      </c>
      <c r="C262" s="10">
        <f>SUM(C263:C264)</f>
        <v>-93</v>
      </c>
    </row>
    <row r="263" spans="1:3" ht="15">
      <c r="A263" s="11" t="s">
        <v>264</v>
      </c>
      <c r="B263" s="12">
        <v>-24.42</v>
      </c>
      <c r="C263" s="12">
        <v>-88.02</v>
      </c>
    </row>
    <row r="264" spans="1:3" ht="15">
      <c r="A264" s="11" t="s">
        <v>265</v>
      </c>
      <c r="B264" s="12">
        <v>0</v>
      </c>
      <c r="C264" s="12">
        <v>-4.98</v>
      </c>
    </row>
    <row r="265" spans="1:3" ht="15">
      <c r="A265" s="3" t="s">
        <v>266</v>
      </c>
      <c r="B265" s="4">
        <f>B255+B261</f>
        <v>681.87</v>
      </c>
      <c r="C265" s="4">
        <f>C255+C261</f>
        <v>63759.479999999996</v>
      </c>
    </row>
    <row r="266" spans="1:3" ht="15">
      <c r="A266" s="3" t="s">
        <v>267</v>
      </c>
      <c r="B266" s="4">
        <f>B253+B265</f>
        <v>-208986.46999999986</v>
      </c>
      <c r="C266" s="4">
        <f>C253+C265</f>
        <v>14389.139999998282</v>
      </c>
    </row>
    <row r="267" spans="1:3" ht="15">
      <c r="A267" s="3" t="s">
        <v>268</v>
      </c>
      <c r="B267" s="4">
        <f>B268</f>
        <v>-15052</v>
      </c>
      <c r="C267" s="4">
        <f>C268</f>
        <v>-14118</v>
      </c>
    </row>
    <row r="268" spans="1:3" ht="15">
      <c r="A268" s="16" t="s">
        <v>269</v>
      </c>
      <c r="B268" s="17">
        <f>B269</f>
        <v>-15052</v>
      </c>
      <c r="C268" s="17">
        <f>C269</f>
        <v>-14118</v>
      </c>
    </row>
    <row r="269" spans="1:3" ht="15">
      <c r="A269" s="7" t="s">
        <v>270</v>
      </c>
      <c r="B269" s="8">
        <f>B270</f>
        <v>-15052</v>
      </c>
      <c r="C269" s="8">
        <f>C270</f>
        <v>-14118</v>
      </c>
    </row>
    <row r="270" spans="1:3" ht="15">
      <c r="A270" s="9" t="s">
        <v>271</v>
      </c>
      <c r="B270" s="10">
        <f>B271</f>
        <v>-15052</v>
      </c>
      <c r="C270" s="10">
        <f>C271</f>
        <v>-14118</v>
      </c>
    </row>
    <row r="271" spans="1:3" ht="15">
      <c r="A271" s="11" t="s">
        <v>272</v>
      </c>
      <c r="B271" s="12">
        <v>-15052</v>
      </c>
      <c r="C271" s="12">
        <v>-14118</v>
      </c>
    </row>
    <row r="272" spans="1:3" ht="15">
      <c r="A272" s="3" t="s">
        <v>273</v>
      </c>
      <c r="B272" s="4">
        <f>B266+B267</f>
        <v>-224038.46999999986</v>
      </c>
      <c r="C272" s="4">
        <f>C266+C267</f>
        <v>271.1399999982823</v>
      </c>
    </row>
    <row r="273" spans="1:3" ht="15">
      <c r="A273" s="16" t="s">
        <v>274</v>
      </c>
      <c r="B273" s="17">
        <f>B272</f>
        <v>-224038.46999999986</v>
      </c>
      <c r="C273" s="17">
        <f>C272</f>
        <v>271.1399999982823</v>
      </c>
    </row>
    <row r="274" spans="1:3" ht="15">
      <c r="A274" s="7" t="s">
        <v>275</v>
      </c>
      <c r="B274" s="8">
        <f>B273</f>
        <v>-224038.46999999986</v>
      </c>
      <c r="C274" s="8">
        <f>C273</f>
        <v>271.1399999982823</v>
      </c>
    </row>
    <row r="275" spans="1:3" ht="15">
      <c r="A275" s="9" t="s">
        <v>276</v>
      </c>
      <c r="B275" s="10">
        <f>B274</f>
        <v>-224038.46999999986</v>
      </c>
      <c r="C275" s="10">
        <f>C274</f>
        <v>271.1399999982823</v>
      </c>
    </row>
    <row r="276" spans="1:3" ht="15">
      <c r="A276" s="11" t="s">
        <v>277</v>
      </c>
      <c r="B276" s="12">
        <f>B275</f>
        <v>-224038.46999999986</v>
      </c>
      <c r="C276" s="12">
        <f>C275</f>
        <v>271.1399999982823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Corradi</dc:creator>
  <cp:keywords/>
  <dc:description/>
  <cp:lastModifiedBy>bolgiac</cp:lastModifiedBy>
  <dcterms:created xsi:type="dcterms:W3CDTF">2019-06-11T10:07:29Z</dcterms:created>
  <dcterms:modified xsi:type="dcterms:W3CDTF">2019-06-12T06:27:21Z</dcterms:modified>
  <cp:category/>
  <cp:version/>
  <cp:contentType/>
  <cp:contentStatus/>
</cp:coreProperties>
</file>